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ThisWorkbook"/>
  <mc:AlternateContent xmlns:mc="http://schemas.openxmlformats.org/markup-compatibility/2006">
    <mc:Choice Requires="x15">
      <x15ac:absPath xmlns:x15ac="http://schemas.microsoft.com/office/spreadsheetml/2010/11/ac" url="C:\Users\gloladze\Desktop\ბარცხანა\"/>
    </mc:Choice>
  </mc:AlternateContent>
  <bookViews>
    <workbookView xWindow="-120" yWindow="120" windowWidth="19440" windowHeight="10920" tabRatio="599" activeTab="8"/>
  </bookViews>
  <sheets>
    <sheet name="თავფურცელ" sheetId="79" r:id="rId1"/>
    <sheet name="განმ.ბარათი ENG" sheetId="105" state="hidden" r:id="rId2"/>
    <sheet name="კრებსითი GEO" sheetId="43" r:id="rId3"/>
    <sheet name="კრებსითი ENG" sheetId="106" state="hidden" r:id="rId4"/>
    <sheet name="1-1" sheetId="104" r:id="rId5"/>
    <sheet name="1-2" sheetId="40" r:id="rId6"/>
    <sheet name="1-3" sheetId="99" r:id="rId7"/>
    <sheet name="1-4" sheetId="100" r:id="rId8"/>
    <sheet name="პირობები" sheetId="107" r:id="rId9"/>
    <sheet name="&amp;&amp;&amp;" sheetId="103" state="hidden" r:id="rId10"/>
  </sheets>
  <definedNames>
    <definedName name="_xlnm._FilterDatabase" localSheetId="4" hidden="1">'1-1'!$A$9:$M$121</definedName>
    <definedName name="_xlnm._FilterDatabase" localSheetId="5" hidden="1">'1-2'!$C$10:$M$37</definedName>
    <definedName name="_xlnm._FilterDatabase" localSheetId="6" hidden="1">'1-3'!$A$9:$P$45</definedName>
    <definedName name="_xlnm._FilterDatabase" localSheetId="7" hidden="1">'1-4'!$A$9:$M$14</definedName>
    <definedName name="_xlnm._FilterDatabase" localSheetId="3" hidden="1">'კრებსითი ENG'!$B$5:$H$12</definedName>
    <definedName name="_xlnm._FilterDatabase" localSheetId="2" hidden="1">'კრებსითი GEO'!$B$7:$I$11</definedName>
    <definedName name="_xlnm.Print_Area" localSheetId="4">'1-1'!$A$1:$M$237</definedName>
    <definedName name="_xlnm.Print_Area" localSheetId="5">'1-2'!$A$1:$M$48</definedName>
    <definedName name="_xlnm.Print_Area" localSheetId="6">'1-3'!$A$1:$M$53</definedName>
    <definedName name="_xlnm.Print_Area" localSheetId="7">'1-4'!$A$1:$M$22</definedName>
    <definedName name="_xlnm.Print_Area" localSheetId="1">'განმ.ბარათი ENG'!$B$2:$N$25</definedName>
    <definedName name="_xlnm.Print_Area" localSheetId="0">თავფურცელ!$A$1:$N$31</definedName>
    <definedName name="_xlnm.Print_Area" localSheetId="3">'კრებსითი ENG'!$B$1:$H$19</definedName>
    <definedName name="_xlnm.Print_Area" localSheetId="2">'კრებსითი GEO'!$B$2:$I$18</definedName>
    <definedName name="_xlnm.Print_Titles" localSheetId="4">'1-1'!$7:$9</definedName>
    <definedName name="_xlnm.Print_Titles" localSheetId="5">'1-2'!$7:$9</definedName>
    <definedName name="_xlnm.Print_Titles" localSheetId="6">'1-3'!$7:$9</definedName>
    <definedName name="_xlnm.Print_Titles" localSheetId="7">'1-4'!$7:$9</definedName>
    <definedName name="Summary" localSheetId="1">#REF!</definedName>
    <definedName name="Summary" localSheetId="0">#REF!</definedName>
    <definedName name="Summary" localSheetId="3">#REF!</definedName>
    <definedName name="Summary" localSheetId="2">#REF!</definedName>
    <definedName name="Summary">#REF!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26" i="104" l="1"/>
  <c r="F226" i="104" s="1"/>
  <c r="H226" i="104" s="1"/>
  <c r="M226" i="104" s="1"/>
  <c r="E225" i="104"/>
  <c r="F225" i="104" s="1"/>
  <c r="H225" i="104" s="1"/>
  <c r="M225" i="104" s="1"/>
  <c r="F224" i="104"/>
  <c r="J224" i="104" s="1"/>
  <c r="M224" i="104" s="1"/>
  <c r="D224" i="104"/>
  <c r="H36" i="40" l="1"/>
  <c r="M36" i="40" s="1"/>
  <c r="D183" i="104" l="1"/>
  <c r="D207" i="104"/>
  <c r="D202" i="104"/>
  <c r="D212" i="104"/>
  <c r="D186" i="104"/>
  <c r="A66" i="104"/>
  <c r="F215" i="104"/>
  <c r="L215" i="104" s="1"/>
  <c r="F185" i="104"/>
  <c r="F186" i="104" s="1"/>
  <c r="F178" i="104"/>
  <c r="F181" i="104" s="1"/>
  <c r="H181" i="104" s="1"/>
  <c r="M181" i="104" s="1"/>
  <c r="E195" i="104"/>
  <c r="E194" i="104"/>
  <c r="E193" i="104"/>
  <c r="E184" i="104"/>
  <c r="F141" i="104"/>
  <c r="F142" i="104" s="1"/>
  <c r="D142" i="104"/>
  <c r="E143" i="104"/>
  <c r="E140" i="104"/>
  <c r="F140" i="104" s="1"/>
  <c r="L140" i="104" s="1"/>
  <c r="M140" i="104" s="1"/>
  <c r="D139" i="104"/>
  <c r="D174" i="104"/>
  <c r="F163" i="104"/>
  <c r="F165" i="104" s="1"/>
  <c r="F156" i="104"/>
  <c r="F157" i="104" s="1"/>
  <c r="F159" i="104"/>
  <c r="F160" i="104" s="1"/>
  <c r="F149" i="104"/>
  <c r="F150" i="104" s="1"/>
  <c r="F151" i="104"/>
  <c r="D150" i="104"/>
  <c r="A149" i="104"/>
  <c r="A151" i="104" s="1"/>
  <c r="A156" i="104" s="1"/>
  <c r="F139" i="104"/>
  <c r="J139" i="104" s="1"/>
  <c r="M139" i="104" s="1"/>
  <c r="F176" i="104"/>
  <c r="L176" i="104" s="1"/>
  <c r="F175" i="104"/>
  <c r="H175" i="104" s="1"/>
  <c r="D175" i="104"/>
  <c r="F174" i="104"/>
  <c r="E172" i="104"/>
  <c r="E170" i="104"/>
  <c r="E169" i="104"/>
  <c r="E167" i="104"/>
  <c r="E158" i="104"/>
  <c r="F206" i="104"/>
  <c r="F207" i="104" s="1"/>
  <c r="F201" i="104"/>
  <c r="F205" i="104" s="1"/>
  <c r="L205" i="104" s="1"/>
  <c r="E200" i="104"/>
  <c r="F200" i="104" s="1"/>
  <c r="H200" i="104" s="1"/>
  <c r="M200" i="104" s="1"/>
  <c r="E199" i="104"/>
  <c r="F199" i="104" s="1"/>
  <c r="H199" i="104" s="1"/>
  <c r="M199" i="104" s="1"/>
  <c r="E198" i="104"/>
  <c r="F198" i="104" s="1"/>
  <c r="H198" i="104" s="1"/>
  <c r="M198" i="104" s="1"/>
  <c r="F197" i="104"/>
  <c r="D197" i="104"/>
  <c r="J142" i="104" l="1"/>
  <c r="M142" i="104" s="1"/>
  <c r="F202" i="104"/>
  <c r="J202" i="104" s="1"/>
  <c r="M202" i="104" s="1"/>
  <c r="J207" i="104"/>
  <c r="M207" i="104" s="1"/>
  <c r="J186" i="104"/>
  <c r="M186" i="104" s="1"/>
  <c r="F212" i="104"/>
  <c r="J212" i="104" s="1"/>
  <c r="M212" i="104" s="1"/>
  <c r="F213" i="104"/>
  <c r="F214" i="104"/>
  <c r="L214" i="104" s="1"/>
  <c r="H215" i="104"/>
  <c r="M215" i="104" s="1"/>
  <c r="F179" i="104"/>
  <c r="J179" i="104" s="1"/>
  <c r="M179" i="104" s="1"/>
  <c r="F182" i="104"/>
  <c r="F183" i="104" s="1"/>
  <c r="J183" i="104" s="1"/>
  <c r="M183" i="104" s="1"/>
  <c r="F187" i="104"/>
  <c r="H187" i="104" s="1"/>
  <c r="M187" i="104" s="1"/>
  <c r="F143" i="104"/>
  <c r="L143" i="104" s="1"/>
  <c r="M143" i="104" s="1"/>
  <c r="F189" i="104"/>
  <c r="F195" i="104" s="1"/>
  <c r="H195" i="104" s="1"/>
  <c r="M195" i="104" s="1"/>
  <c r="F180" i="104"/>
  <c r="H180" i="104" s="1"/>
  <c r="M180" i="104" s="1"/>
  <c r="F188" i="104"/>
  <c r="H188" i="104" s="1"/>
  <c r="M188" i="104" s="1"/>
  <c r="J174" i="104"/>
  <c r="M174" i="104" s="1"/>
  <c r="F166" i="104"/>
  <c r="H166" i="104" s="1"/>
  <c r="M166" i="104" s="1"/>
  <c r="H165" i="104"/>
  <c r="M165" i="104" s="1"/>
  <c r="F164" i="104"/>
  <c r="J164" i="104" s="1"/>
  <c r="M164" i="104" s="1"/>
  <c r="J160" i="104"/>
  <c r="M160" i="104" s="1"/>
  <c r="F162" i="104"/>
  <c r="H162" i="104" s="1"/>
  <c r="M162" i="104" s="1"/>
  <c r="F161" i="104"/>
  <c r="H161" i="104" s="1"/>
  <c r="M161" i="104" s="1"/>
  <c r="A159" i="104"/>
  <c r="A163" i="104" s="1"/>
  <c r="A173" i="104" s="1"/>
  <c r="A178" i="104" s="1"/>
  <c r="A182" i="104" s="1"/>
  <c r="A185" i="104" s="1"/>
  <c r="A189" i="104" s="1"/>
  <c r="A196" i="104" s="1"/>
  <c r="A201" i="104" s="1"/>
  <c r="A206" i="104" s="1"/>
  <c r="A211" i="104" s="1"/>
  <c r="A217" i="104" s="1"/>
  <c r="A223" i="104" s="1"/>
  <c r="F167" i="104"/>
  <c r="F170" i="104"/>
  <c r="H170" i="104" s="1"/>
  <c r="J150" i="104"/>
  <c r="M150" i="104" s="1"/>
  <c r="F172" i="104"/>
  <c r="H172" i="104" s="1"/>
  <c r="M172" i="104" s="1"/>
  <c r="L175" i="104"/>
  <c r="M175" i="104" s="1"/>
  <c r="H176" i="104"/>
  <c r="M176" i="104" s="1"/>
  <c r="F152" i="104"/>
  <c r="J152" i="104" s="1"/>
  <c r="M152" i="104" s="1"/>
  <c r="J157" i="104"/>
  <c r="M157" i="104" s="1"/>
  <c r="F158" i="104"/>
  <c r="L158" i="104" s="1"/>
  <c r="M158" i="104" s="1"/>
  <c r="F153" i="104"/>
  <c r="L153" i="104" s="1"/>
  <c r="M153" i="104" s="1"/>
  <c r="F171" i="104"/>
  <c r="H171" i="104" s="1"/>
  <c r="M171" i="104" s="1"/>
  <c r="F154" i="104"/>
  <c r="H154" i="104" s="1"/>
  <c r="M154" i="104" s="1"/>
  <c r="F168" i="104"/>
  <c r="F155" i="104"/>
  <c r="H155" i="104" s="1"/>
  <c r="M155" i="104" s="1"/>
  <c r="F169" i="104"/>
  <c r="F208" i="104"/>
  <c r="L208" i="104" s="1"/>
  <c r="F209" i="104"/>
  <c r="L209" i="104" s="1"/>
  <c r="F210" i="104"/>
  <c r="L210" i="104" s="1"/>
  <c r="F204" i="104"/>
  <c r="L204" i="104" s="1"/>
  <c r="F203" i="104"/>
  <c r="L203" i="104" s="1"/>
  <c r="H205" i="104"/>
  <c r="M205" i="104" s="1"/>
  <c r="J197" i="104"/>
  <c r="M197" i="104" s="1"/>
  <c r="D20" i="40"/>
  <c r="D16" i="40"/>
  <c r="E22" i="40"/>
  <c r="H21" i="40"/>
  <c r="M21" i="40" s="1"/>
  <c r="F19" i="40"/>
  <c r="E222" i="104"/>
  <c r="E221" i="104"/>
  <c r="E220" i="104"/>
  <c r="E219" i="104"/>
  <c r="F219" i="104" s="1"/>
  <c r="F218" i="104"/>
  <c r="D218" i="104"/>
  <c r="F147" i="104"/>
  <c r="D147" i="104"/>
  <c r="F145" i="104"/>
  <c r="D145" i="104"/>
  <c r="D135" i="104"/>
  <c r="D134" i="104"/>
  <c r="F135" i="104"/>
  <c r="L135" i="104" s="1"/>
  <c r="F134" i="104"/>
  <c r="J134" i="104" s="1"/>
  <c r="M134" i="104" s="1"/>
  <c r="F109" i="104"/>
  <c r="F115" i="104" s="1"/>
  <c r="H115" i="104" s="1"/>
  <c r="M115" i="104" s="1"/>
  <c r="D110" i="104"/>
  <c r="F17" i="40"/>
  <c r="F15" i="40" s="1"/>
  <c r="E101" i="104"/>
  <c r="F101" i="104" s="1"/>
  <c r="H101" i="104" s="1"/>
  <c r="M101" i="104" s="1"/>
  <c r="E98" i="104"/>
  <c r="F98" i="104" s="1"/>
  <c r="F97" i="104"/>
  <c r="D97" i="104"/>
  <c r="F83" i="104"/>
  <c r="F89" i="104" s="1"/>
  <c r="F69" i="104"/>
  <c r="D69" i="104"/>
  <c r="E94" i="104"/>
  <c r="E91" i="104"/>
  <c r="E90" i="104"/>
  <c r="E87" i="104"/>
  <c r="E86" i="104"/>
  <c r="E85" i="104"/>
  <c r="F71" i="104"/>
  <c r="E82" i="104"/>
  <c r="E79" i="104"/>
  <c r="E78" i="104"/>
  <c r="E75" i="104"/>
  <c r="E74" i="104"/>
  <c r="E73" i="104"/>
  <c r="F47" i="104"/>
  <c r="F50" i="104" s="1"/>
  <c r="F34" i="104"/>
  <c r="F35" i="104" s="1"/>
  <c r="E39" i="104"/>
  <c r="E36" i="104"/>
  <c r="F23" i="99"/>
  <c r="D22" i="99"/>
  <c r="F21" i="99"/>
  <c r="F22" i="99" s="1"/>
  <c r="F132" i="104"/>
  <c r="L132" i="104" s="1"/>
  <c r="F131" i="104"/>
  <c r="J131" i="104" s="1"/>
  <c r="M131" i="104" s="1"/>
  <c r="A14" i="104"/>
  <c r="A16" i="104" s="1"/>
  <c r="F21" i="104"/>
  <c r="F128" i="104"/>
  <c r="H128" i="104" s="1"/>
  <c r="M128" i="104" s="1"/>
  <c r="F127" i="104"/>
  <c r="F126" i="104"/>
  <c r="F125" i="104"/>
  <c r="F124" i="104"/>
  <c r="D124" i="104"/>
  <c r="O123" i="104"/>
  <c r="D117" i="104"/>
  <c r="F108" i="104"/>
  <c r="H108" i="104" s="1"/>
  <c r="M108" i="104" s="1"/>
  <c r="F107" i="104"/>
  <c r="F106" i="104"/>
  <c r="F105" i="104"/>
  <c r="F104" i="104"/>
  <c r="F103" i="104"/>
  <c r="D103" i="104"/>
  <c r="F67" i="104"/>
  <c r="D67" i="104"/>
  <c r="F65" i="104"/>
  <c r="D65" i="104"/>
  <c r="D28" i="99"/>
  <c r="F57" i="104"/>
  <c r="H57" i="104" s="1"/>
  <c r="M57" i="104" s="1"/>
  <c r="F56" i="104"/>
  <c r="F55" i="104"/>
  <c r="D55" i="104"/>
  <c r="O54" i="104"/>
  <c r="F26" i="99"/>
  <c r="F29" i="99"/>
  <c r="H29" i="99" s="1"/>
  <c r="M29" i="99" s="1"/>
  <c r="F27" i="99"/>
  <c r="F28" i="99" s="1"/>
  <c r="H28" i="99" s="1"/>
  <c r="M28" i="99" s="1"/>
  <c r="D26" i="99"/>
  <c r="F60" i="104"/>
  <c r="F61" i="104" s="1"/>
  <c r="H61" i="104" s="1"/>
  <c r="M61" i="104" s="1"/>
  <c r="D60" i="104"/>
  <c r="D61" i="104" s="1"/>
  <c r="H32" i="99"/>
  <c r="M32" i="99" s="1"/>
  <c r="D31" i="99"/>
  <c r="F30" i="99"/>
  <c r="F31" i="99" s="1"/>
  <c r="E18" i="40"/>
  <c r="A15" i="40"/>
  <c r="A19" i="40" s="1"/>
  <c r="A24" i="40" s="1"/>
  <c r="F26" i="40"/>
  <c r="F193" i="104" l="1"/>
  <c r="H193" i="104" s="1"/>
  <c r="M193" i="104" s="1"/>
  <c r="H214" i="104"/>
  <c r="M214" i="104" s="1"/>
  <c r="L213" i="104"/>
  <c r="H213" i="104"/>
  <c r="F190" i="104"/>
  <c r="J190" i="104" s="1"/>
  <c r="M190" i="104" s="1"/>
  <c r="F192" i="104"/>
  <c r="H192" i="104" s="1"/>
  <c r="M192" i="104" s="1"/>
  <c r="F191" i="104"/>
  <c r="H191" i="104" s="1"/>
  <c r="M191" i="104" s="1"/>
  <c r="F194" i="104"/>
  <c r="H194" i="104" s="1"/>
  <c r="M194" i="104" s="1"/>
  <c r="F184" i="104"/>
  <c r="L184" i="104" s="1"/>
  <c r="M184" i="104" s="1"/>
  <c r="H167" i="104"/>
  <c r="M167" i="104" s="1"/>
  <c r="H210" i="104"/>
  <c r="M210" i="104" s="1"/>
  <c r="H168" i="104"/>
  <c r="M170" i="104"/>
  <c r="H169" i="104"/>
  <c r="H208" i="104"/>
  <c r="M208" i="104" s="1"/>
  <c r="H209" i="104"/>
  <c r="M209" i="104" s="1"/>
  <c r="H203" i="104"/>
  <c r="M203" i="104" s="1"/>
  <c r="H204" i="104"/>
  <c r="M204" i="104" s="1"/>
  <c r="F20" i="40"/>
  <c r="J20" i="40" s="1"/>
  <c r="M20" i="40" s="1"/>
  <c r="F22" i="40"/>
  <c r="H22" i="40" s="1"/>
  <c r="M22" i="40" s="1"/>
  <c r="H17" i="40"/>
  <c r="M17" i="40" s="1"/>
  <c r="H219" i="104"/>
  <c r="M219" i="104" s="1"/>
  <c r="F114" i="104"/>
  <c r="H114" i="104" s="1"/>
  <c r="M114" i="104" s="1"/>
  <c r="F221" i="104"/>
  <c r="H221" i="104" s="1"/>
  <c r="M221" i="104" s="1"/>
  <c r="J218" i="104"/>
  <c r="M218" i="104" s="1"/>
  <c r="J145" i="104"/>
  <c r="M145" i="104" s="1"/>
  <c r="F222" i="104"/>
  <c r="H222" i="104" s="1"/>
  <c r="M222" i="104" s="1"/>
  <c r="L147" i="104"/>
  <c r="M147" i="104" s="1"/>
  <c r="F220" i="104"/>
  <c r="H220" i="104" s="1"/>
  <c r="M220" i="104" s="1"/>
  <c r="F113" i="104"/>
  <c r="H113" i="104" s="1"/>
  <c r="M113" i="104" s="1"/>
  <c r="F75" i="104"/>
  <c r="F90" i="104"/>
  <c r="F112" i="104"/>
  <c r="H112" i="104" s="1"/>
  <c r="M112" i="104" s="1"/>
  <c r="H135" i="104"/>
  <c r="M135" i="104" s="1"/>
  <c r="J22" i="99"/>
  <c r="M22" i="99" s="1"/>
  <c r="F110" i="104"/>
  <c r="J110" i="104" s="1"/>
  <c r="M110" i="104" s="1"/>
  <c r="F111" i="104"/>
  <c r="H111" i="104" s="1"/>
  <c r="M111" i="104" s="1"/>
  <c r="A68" i="104"/>
  <c r="A71" i="104" s="1"/>
  <c r="A83" i="104" s="1"/>
  <c r="A102" i="104" s="1"/>
  <c r="F100" i="104"/>
  <c r="L100" i="104" s="1"/>
  <c r="F99" i="104"/>
  <c r="H99" i="104" s="1"/>
  <c r="M99" i="104" s="1"/>
  <c r="J97" i="104"/>
  <c r="M97" i="104" s="1"/>
  <c r="J69" i="104"/>
  <c r="M69" i="104" s="1"/>
  <c r="F87" i="104"/>
  <c r="F91" i="104"/>
  <c r="F86" i="104"/>
  <c r="F94" i="104"/>
  <c r="F85" i="104"/>
  <c r="H89" i="104"/>
  <c r="M89" i="104" s="1"/>
  <c r="F92" i="104"/>
  <c r="F84" i="104"/>
  <c r="J84" i="104" s="1"/>
  <c r="M84" i="104" s="1"/>
  <c r="F93" i="104"/>
  <c r="F88" i="104"/>
  <c r="F74" i="104"/>
  <c r="F78" i="104"/>
  <c r="F77" i="104"/>
  <c r="F73" i="104"/>
  <c r="F79" i="104"/>
  <c r="F119" i="104"/>
  <c r="F82" i="104"/>
  <c r="F80" i="104"/>
  <c r="F72" i="104"/>
  <c r="J72" i="104" s="1"/>
  <c r="M72" i="104" s="1"/>
  <c r="F81" i="104"/>
  <c r="F76" i="104"/>
  <c r="J35" i="104"/>
  <c r="M35" i="104" s="1"/>
  <c r="F39" i="104"/>
  <c r="H39" i="104" s="1"/>
  <c r="M39" i="104" s="1"/>
  <c r="F36" i="104"/>
  <c r="F37" i="104" s="1"/>
  <c r="H37" i="104" s="1"/>
  <c r="M37" i="104" s="1"/>
  <c r="H23" i="99"/>
  <c r="M23" i="99" s="1"/>
  <c r="F24" i="99"/>
  <c r="H24" i="99" s="1"/>
  <c r="M24" i="99" s="1"/>
  <c r="H132" i="104"/>
  <c r="M132" i="104" s="1"/>
  <c r="H107" i="104"/>
  <c r="M107" i="104" s="1"/>
  <c r="H106" i="104"/>
  <c r="M106" i="104" s="1"/>
  <c r="J67" i="104"/>
  <c r="M67" i="104" s="1"/>
  <c r="H104" i="104"/>
  <c r="M104" i="104" s="1"/>
  <c r="J103" i="104"/>
  <c r="M103" i="104" s="1"/>
  <c r="H125" i="104"/>
  <c r="M125" i="104" s="1"/>
  <c r="H126" i="104"/>
  <c r="M126" i="104" s="1"/>
  <c r="H127" i="104"/>
  <c r="M127" i="104" s="1"/>
  <c r="H105" i="104"/>
  <c r="M105" i="104" s="1"/>
  <c r="J124" i="104"/>
  <c r="M124" i="104" s="1"/>
  <c r="J65" i="104"/>
  <c r="M65" i="104" s="1"/>
  <c r="H56" i="104"/>
  <c r="M56" i="104" s="1"/>
  <c r="J55" i="104"/>
  <c r="M55" i="104" s="1"/>
  <c r="J26" i="99"/>
  <c r="M26" i="99" s="1"/>
  <c r="H27" i="99"/>
  <c r="M27" i="99" s="1"/>
  <c r="J60" i="104"/>
  <c r="M60" i="104" s="1"/>
  <c r="J31" i="99"/>
  <c r="M31" i="99" s="1"/>
  <c r="F33" i="99"/>
  <c r="H33" i="99" s="1"/>
  <c r="M33" i="99" s="1"/>
  <c r="F16" i="40"/>
  <c r="J16" i="40" s="1"/>
  <c r="M16" i="40" s="1"/>
  <c r="F18" i="40"/>
  <c r="H18" i="40" s="1"/>
  <c r="M18" i="40" s="1"/>
  <c r="M213" i="104" l="1"/>
  <c r="A109" i="104"/>
  <c r="A116" i="104" s="1"/>
  <c r="A123" i="104" s="1"/>
  <c r="A130" i="104" s="1"/>
  <c r="A133" i="104" s="1"/>
  <c r="A138" i="104" s="1"/>
  <c r="A141" i="104" s="1"/>
  <c r="A144" i="104" s="1"/>
  <c r="A146" i="104" s="1"/>
  <c r="M168" i="104"/>
  <c r="M169" i="104"/>
  <c r="H100" i="104"/>
  <c r="M100" i="104" s="1"/>
  <c r="H90" i="104"/>
  <c r="M90" i="104" s="1"/>
  <c r="H75" i="104"/>
  <c r="M75" i="104" s="1"/>
  <c r="H87" i="104"/>
  <c r="M87" i="104" s="1"/>
  <c r="H94" i="104"/>
  <c r="M94" i="104" s="1"/>
  <c r="H86" i="104"/>
  <c r="M86" i="104" s="1"/>
  <c r="H91" i="104"/>
  <c r="M91" i="104" s="1"/>
  <c r="H74" i="104"/>
  <c r="M74" i="104" s="1"/>
  <c r="H85" i="104"/>
  <c r="M85" i="104" s="1"/>
  <c r="H92" i="104"/>
  <c r="H88" i="104"/>
  <c r="H93" i="104"/>
  <c r="M93" i="104" s="1"/>
  <c r="H77" i="104"/>
  <c r="M77" i="104" s="1"/>
  <c r="H79" i="104"/>
  <c r="M79" i="104" s="1"/>
  <c r="H78" i="104"/>
  <c r="M78" i="104" s="1"/>
  <c r="H82" i="104"/>
  <c r="M82" i="104" s="1"/>
  <c r="H73" i="104"/>
  <c r="M73" i="104" s="1"/>
  <c r="H80" i="104"/>
  <c r="H76" i="104"/>
  <c r="H81" i="104"/>
  <c r="M81" i="104" s="1"/>
  <c r="H119" i="104"/>
  <c r="M119" i="104" s="1"/>
  <c r="F117" i="104"/>
  <c r="J117" i="104" s="1"/>
  <c r="M117" i="104" s="1"/>
  <c r="F38" i="104"/>
  <c r="D17" i="104"/>
  <c r="D19" i="104"/>
  <c r="M76" i="104" l="1"/>
  <c r="M88" i="104"/>
  <c r="M92" i="104"/>
  <c r="M80" i="104"/>
  <c r="F120" i="104"/>
  <c r="H120" i="104" s="1"/>
  <c r="M120" i="104" s="1"/>
  <c r="F118" i="104"/>
  <c r="H118" i="104" s="1"/>
  <c r="M118" i="104" s="1"/>
  <c r="F121" i="104"/>
  <c r="H121" i="104" s="1"/>
  <c r="M121" i="104" s="1"/>
  <c r="H38" i="104"/>
  <c r="M38" i="104" s="1"/>
  <c r="F44" i="99" l="1"/>
  <c r="A1" i="40"/>
  <c r="H18" i="99"/>
  <c r="M18" i="99" s="1"/>
  <c r="F19" i="99"/>
  <c r="F14" i="99"/>
  <c r="A16" i="99"/>
  <c r="D17" i="99"/>
  <c r="F16" i="99"/>
  <c r="F20" i="99" s="1"/>
  <c r="H20" i="99" s="1"/>
  <c r="M20" i="99" s="1"/>
  <c r="F43" i="99"/>
  <c r="A21" i="99" l="1"/>
  <c r="A25" i="99" s="1"/>
  <c r="A30" i="99" s="1"/>
  <c r="A34" i="99" s="1"/>
  <c r="H44" i="99"/>
  <c r="M44" i="99" s="1"/>
  <c r="F17" i="99"/>
  <c r="J17" i="99" s="1"/>
  <c r="M17" i="99" s="1"/>
  <c r="H19" i="99"/>
  <c r="M19" i="99" s="1"/>
  <c r="H14" i="99"/>
  <c r="M14" i="99" s="1"/>
  <c r="H43" i="99"/>
  <c r="M43" i="99" s="1"/>
  <c r="H35" i="40"/>
  <c r="M35" i="40" s="1"/>
  <c r="F15" i="104"/>
  <c r="D15" i="104"/>
  <c r="E32" i="104"/>
  <c r="F32" i="104" s="1"/>
  <c r="L32" i="104" s="1"/>
  <c r="F31" i="104"/>
  <c r="H31" i="104" s="1"/>
  <c r="F30" i="104"/>
  <c r="L30" i="104" s="1"/>
  <c r="E29" i="104"/>
  <c r="F29" i="104" s="1"/>
  <c r="E28" i="104"/>
  <c r="F28" i="104" s="1"/>
  <c r="H28" i="104" s="1"/>
  <c r="F27" i="104"/>
  <c r="H27" i="104" s="1"/>
  <c r="F26" i="104"/>
  <c r="L26" i="104" s="1"/>
  <c r="E25" i="104"/>
  <c r="F25" i="104" s="1"/>
  <c r="E24" i="104"/>
  <c r="F24" i="104" s="1"/>
  <c r="L24" i="104" s="1"/>
  <c r="E23" i="104"/>
  <c r="F23" i="104" s="1"/>
  <c r="L23" i="104" s="1"/>
  <c r="F22" i="104"/>
  <c r="F13" i="104"/>
  <c r="D13" i="104"/>
  <c r="J15" i="104" l="1"/>
  <c r="M15" i="104" s="1"/>
  <c r="H24" i="104"/>
  <c r="M24" i="104" s="1"/>
  <c r="H30" i="104"/>
  <c r="M30" i="104" s="1"/>
  <c r="H23" i="104"/>
  <c r="L31" i="104"/>
  <c r="M31" i="104" s="1"/>
  <c r="H26" i="104"/>
  <c r="M26" i="104" s="1"/>
  <c r="J22" i="104"/>
  <c r="M22" i="104" s="1"/>
  <c r="L28" i="104"/>
  <c r="M28" i="104" s="1"/>
  <c r="L29" i="104"/>
  <c r="H29" i="104"/>
  <c r="H25" i="104"/>
  <c r="L25" i="104"/>
  <c r="H32" i="104"/>
  <c r="M32" i="104" s="1"/>
  <c r="L27" i="104"/>
  <c r="M27" i="104" s="1"/>
  <c r="J13" i="104"/>
  <c r="M13" i="104" l="1"/>
  <c r="M23" i="104"/>
  <c r="M29" i="104"/>
  <c r="M25" i="104"/>
  <c r="F19" i="104" l="1"/>
  <c r="L19" i="104" s="1"/>
  <c r="L228" i="104" s="1"/>
  <c r="D41" i="99"/>
  <c r="M19" i="104" l="1"/>
  <c r="A18" i="104"/>
  <c r="A21" i="104" s="1"/>
  <c r="F17" i="104"/>
  <c r="J17" i="104" s="1"/>
  <c r="F41" i="99"/>
  <c r="J41" i="99" s="1"/>
  <c r="M41" i="99" s="1"/>
  <c r="F42" i="99"/>
  <c r="H42" i="99" s="1"/>
  <c r="M42" i="99" s="1"/>
  <c r="F45" i="99"/>
  <c r="H45" i="99" s="1"/>
  <c r="M45" i="99" s="1"/>
  <c r="M17" i="104" l="1"/>
  <c r="A40" i="104"/>
  <c r="A34" i="104"/>
  <c r="B2" i="43"/>
  <c r="F33" i="40" l="1"/>
  <c r="F34" i="40" s="1"/>
  <c r="D34" i="40"/>
  <c r="F28" i="40"/>
  <c r="F37" i="40" l="1"/>
  <c r="H37" i="40" s="1"/>
  <c r="M37" i="40" s="1"/>
  <c r="J34" i="40"/>
  <c r="M34" i="40" s="1"/>
  <c r="E8" i="106" l="1"/>
  <c r="E7" i="106" l="1"/>
  <c r="F11" i="99" l="1"/>
  <c r="F49" i="104"/>
  <c r="D48" i="104"/>
  <c r="H49" i="104" l="1"/>
  <c r="M49" i="104" s="1"/>
  <c r="H50" i="104"/>
  <c r="M50" i="104" s="1"/>
  <c r="F51" i="104"/>
  <c r="H51" i="104" s="1"/>
  <c r="M51" i="104" s="1"/>
  <c r="F48" i="104"/>
  <c r="F52" i="104"/>
  <c r="A1" i="100"/>
  <c r="J48" i="104" l="1"/>
  <c r="M48" i="104" s="1"/>
  <c r="H52" i="104"/>
  <c r="M52" i="104" s="1"/>
  <c r="A1" i="99"/>
  <c r="A1" i="104"/>
  <c r="B1" i="106"/>
  <c r="D41" i="104" l="1"/>
  <c r="H36" i="99"/>
  <c r="M36" i="99" s="1"/>
  <c r="D35" i="99"/>
  <c r="F34" i="99"/>
  <c r="H13" i="99"/>
  <c r="D12" i="99"/>
  <c r="A40" i="99"/>
  <c r="D29" i="40"/>
  <c r="D25" i="40"/>
  <c r="E31" i="40"/>
  <c r="E14" i="40"/>
  <c r="F14" i="40" s="1"/>
  <c r="H14" i="40" s="1"/>
  <c r="M14" i="40" s="1"/>
  <c r="F13" i="40"/>
  <c r="H13" i="40" s="1"/>
  <c r="F12" i="40"/>
  <c r="J12" i="40" s="1"/>
  <c r="M12" i="40" s="1"/>
  <c r="F12" i="99"/>
  <c r="F13" i="100"/>
  <c r="L13" i="100" s="1"/>
  <c r="H30" i="40"/>
  <c r="M30" i="40" s="1"/>
  <c r="F37" i="99" l="1"/>
  <c r="H37" i="99" s="1"/>
  <c r="M37" i="99" s="1"/>
  <c r="F38" i="99"/>
  <c r="H38" i="99" s="1"/>
  <c r="M38" i="99" s="1"/>
  <c r="M13" i="99"/>
  <c r="M13" i="40"/>
  <c r="J12" i="99"/>
  <c r="M12" i="99" s="1"/>
  <c r="F39" i="99"/>
  <c r="H39" i="99" s="1"/>
  <c r="M39" i="99" s="1"/>
  <c r="H26" i="40"/>
  <c r="M26" i="40" s="1"/>
  <c r="A47" i="104"/>
  <c r="A54" i="104" s="1"/>
  <c r="A59" i="104" s="1"/>
  <c r="F14" i="100"/>
  <c r="L14" i="100" s="1"/>
  <c r="L16" i="100" s="1"/>
  <c r="F12" i="100"/>
  <c r="J12" i="100" s="1"/>
  <c r="H13" i="100"/>
  <c r="G11" i="106"/>
  <c r="F35" i="99"/>
  <c r="J35" i="99" s="1"/>
  <c r="M35" i="99" s="1"/>
  <c r="F15" i="99"/>
  <c r="H15" i="99" s="1"/>
  <c r="M15" i="99" s="1"/>
  <c r="F27" i="40"/>
  <c r="H27" i="40" s="1"/>
  <c r="M27" i="40" s="1"/>
  <c r="F25" i="40"/>
  <c r="J25" i="40" s="1"/>
  <c r="M25" i="40" s="1"/>
  <c r="F29" i="40"/>
  <c r="J29" i="40" s="1"/>
  <c r="M29" i="40" s="1"/>
  <c r="F31" i="40"/>
  <c r="H31" i="40" s="1"/>
  <c r="M31" i="40" s="1"/>
  <c r="M12" i="100" l="1"/>
  <c r="J16" i="100"/>
  <c r="H47" i="99"/>
  <c r="M48" i="99" s="1"/>
  <c r="M13" i="100"/>
  <c r="L47" i="99"/>
  <c r="M47" i="99"/>
  <c r="J47" i="99"/>
  <c r="A28" i="40"/>
  <c r="A33" i="40" s="1"/>
  <c r="H14" i="100"/>
  <c r="M14" i="100" s="1"/>
  <c r="H10" i="43"/>
  <c r="G12" i="106"/>
  <c r="M16" i="100" l="1"/>
  <c r="H16" i="100"/>
  <c r="H39" i="40"/>
  <c r="M40" i="40" s="1"/>
  <c r="H11" i="106"/>
  <c r="H8" i="106"/>
  <c r="L39" i="40"/>
  <c r="M49" i="99"/>
  <c r="M50" i="99" s="1"/>
  <c r="M51" i="99" s="1"/>
  <c r="I9" i="43"/>
  <c r="H10" i="106"/>
  <c r="M39" i="40"/>
  <c r="H11" i="43"/>
  <c r="J39" i="40"/>
  <c r="I10" i="43" l="1"/>
  <c r="M17" i="100"/>
  <c r="M18" i="100" s="1"/>
  <c r="M19" i="100" s="1"/>
  <c r="M20" i="100" s="1"/>
  <c r="M41" i="40"/>
  <c r="H6" i="106"/>
  <c r="M52" i="99"/>
  <c r="M53" i="99" s="1"/>
  <c r="E10" i="106" s="1"/>
  <c r="I8" i="43"/>
  <c r="M21" i="100" l="1"/>
  <c r="M22" i="100" s="1"/>
  <c r="M42" i="40"/>
  <c r="M43" i="40" s="1"/>
  <c r="E9" i="43"/>
  <c r="E9" i="106" l="1"/>
  <c r="E11" i="106"/>
  <c r="E10" i="43"/>
  <c r="M44" i="40"/>
  <c r="M45" i="40" s="1"/>
  <c r="E8" i="43" l="1"/>
  <c r="E6" i="106"/>
  <c r="F44" i="104" l="1"/>
  <c r="H44" i="104" s="1"/>
  <c r="M44" i="104" s="1"/>
  <c r="F43" i="104"/>
  <c r="H43" i="104" s="1"/>
  <c r="M43" i="104" s="1"/>
  <c r="F42" i="104"/>
  <c r="H42" i="104" s="1"/>
  <c r="F41" i="104"/>
  <c r="J41" i="104" s="1"/>
  <c r="F45" i="104"/>
  <c r="H45" i="104" s="1"/>
  <c r="M45" i="104" s="1"/>
  <c r="F46" i="104"/>
  <c r="H46" i="104" s="1"/>
  <c r="M46" i="104" s="1"/>
  <c r="M41" i="104" l="1"/>
  <c r="J228" i="104"/>
  <c r="H228" i="104"/>
  <c r="M42" i="104"/>
  <c r="M228" i="104" l="1"/>
  <c r="M229" i="104"/>
  <c r="H5" i="106"/>
  <c r="H12" i="106" s="1"/>
  <c r="I7" i="43"/>
  <c r="I11" i="43" s="1"/>
  <c r="M230" i="104" l="1"/>
  <c r="M231" i="104" s="1"/>
  <c r="M232" i="104" s="1"/>
  <c r="M233" i="104" l="1"/>
  <c r="M234" i="104" s="1"/>
  <c r="E5" i="106" l="1"/>
  <c r="E12" i="106" s="1"/>
  <c r="E7" i="43"/>
  <c r="E11" i="43" s="1"/>
  <c r="E12" i="43" l="1"/>
  <c r="E13" i="43" s="1"/>
  <c r="E13" i="106"/>
  <c r="E14" i="106" s="1"/>
  <c r="E15" i="106" l="1"/>
  <c r="L12" i="105" s="1"/>
  <c r="E16" i="106" l="1"/>
  <c r="G12" i="105" s="1"/>
</calcChain>
</file>

<file path=xl/sharedStrings.xml><?xml version="1.0" encoding="utf-8"?>
<sst xmlns="http://schemas.openxmlformats.org/spreadsheetml/2006/main" count="876" uniqueCount="352">
  <si>
    <t>ganz. erT.</t>
  </si>
  <si>
    <t>#</t>
  </si>
  <si>
    <t>lari</t>
  </si>
  <si>
    <t>grZ.m.</t>
  </si>
  <si>
    <t>tona</t>
  </si>
  <si>
    <t>jami</t>
  </si>
  <si>
    <t>gegmiuri dagroveba</t>
  </si>
  <si>
    <t>cali</t>
  </si>
  <si>
    <t>Sromis danaxarjebi</t>
  </si>
  <si>
    <t>zednadebi xarjebi</t>
  </si>
  <si>
    <t>15-168-7</t>
  </si>
  <si>
    <t>15-14-1</t>
  </si>
  <si>
    <t>15-168-8</t>
  </si>
  <si>
    <t>kg.</t>
  </si>
  <si>
    <t>sabazro</t>
  </si>
  <si>
    <t>gaTboba-ventilacia-kondicirebis samuSaoebi</t>
  </si>
  <si>
    <t>კაბელები</t>
  </si>
  <si>
    <t>გრძ.მ</t>
  </si>
  <si>
    <t>სანათები</t>
  </si>
  <si>
    <t>კომპლ.</t>
  </si>
  <si>
    <t>komp.</t>
  </si>
  <si>
    <t>aqsesuarebi</t>
  </si>
  <si>
    <t>ცალი</t>
  </si>
  <si>
    <t>ფურნიტურა</t>
  </si>
  <si>
    <t>sxva masalebi</t>
  </si>
  <si>
    <t>sxva manqanebi</t>
  </si>
  <si>
    <t>I</t>
  </si>
  <si>
    <t>17-4-1</t>
  </si>
  <si>
    <t>17-3-3</t>
  </si>
  <si>
    <t>lokaluri xarjTaRricxva 1-4</t>
  </si>
  <si>
    <t>lokaluri xarjTaRricxva 1-1</t>
  </si>
  <si>
    <t>20-22-6 gam.</t>
  </si>
  <si>
    <t xml:space="preserve"> </t>
  </si>
  <si>
    <t>8-409-2</t>
  </si>
  <si>
    <t>21-28-1</t>
  </si>
  <si>
    <t>xarjTaRricxva</t>
  </si>
  <si>
    <t>4.2-79</t>
  </si>
  <si>
    <t>17-1-5</t>
  </si>
  <si>
    <t>8-591-3</t>
  </si>
  <si>
    <t>8-591-7</t>
  </si>
  <si>
    <t>kompl</t>
  </si>
  <si>
    <t>4.2-40</t>
  </si>
  <si>
    <t>lokaluri xarjTaRricxva 1-2</t>
  </si>
  <si>
    <t>lokaluri xarjTaRricxva 1-3</t>
  </si>
  <si>
    <t xml:space="preserve">zednadebi xarjebi </t>
  </si>
  <si>
    <t xml:space="preserve">                                                                                                                                                                                                                                                                                                                                                                                                                                                                                                                                                                                                                                                                                                                                                                                                                                                                                                                                                                                                                                                                                                                                                                                                                                                                                                                                                                                                                                                                                                                                                                                                                                                                                                                                                                                                                                                                                                                                                                                                                                                                                                                                                                                                                                                                                                                                                                                                                                                                                                                                                                                                                                                                                                                                                                                                                                                                                                                                                                                                                                                                                                                                                                                                                                                                                                                                                                                                                                                                                                                                                                                                                                                                                                                                                                                                                                                                                                                                                                                                                                                                                                                                                                                                                                                                                                                                                                                                                                                                                                                                                                                                                                                                                                                                                                                                                                                                                                                                                                                                                                                                                                                                                                                                                                                                                                                                                                                                                                                                                                                                                                                                                                                                                                                                                                                                                                                                                                                                                                                                                                                                                                                                                                                                                                                                                                                                                                                                                                                                                                                                                                                                                                                                                                                                                                                                                                                                                                                                                                                                                                                                                                                                                                                                                                                                                                                                                                                                                                                                                                                                                                                                                                                                                                                                                                                                                                                                                                                                                                                                                                                                                                                                                                                                                                                                                                                                                                                                                                                                                                                                                                                                                                                                                                                                                                                                                                                                                                                                                                                                                                                                                                                                                                                                                                                                                                                                                                                                                                                                                                                                                                                                                                                                                                                                                                                                                                                                              </t>
  </si>
  <si>
    <t>6-24</t>
  </si>
  <si>
    <t>Semrevebis montaJi</t>
  </si>
  <si>
    <t>6-53</t>
  </si>
  <si>
    <t>6-17</t>
  </si>
  <si>
    <t>sankvanZebis gamwovi sistema</t>
  </si>
  <si>
    <t>8.14-14</t>
  </si>
  <si>
    <t>4.1-194</t>
  </si>
  <si>
    <t>17-9-1</t>
  </si>
  <si>
    <t xml:space="preserve">el. gamacxelebeli avzebis montaJi </t>
  </si>
  <si>
    <t>8.1-1</t>
  </si>
  <si>
    <r>
      <t xml:space="preserve">satransporto xarjebi </t>
    </r>
    <r>
      <rPr>
        <sz val="10"/>
        <rFont val="AcadNusx"/>
      </rPr>
      <t>(masalebis Rirebulebidan)</t>
    </r>
  </si>
  <si>
    <t>satransporto xarjebi (masalebis Rirebulebidan)</t>
  </si>
  <si>
    <t>Descriprition of Works</t>
  </si>
  <si>
    <t>Sanitary Installation System</t>
  </si>
  <si>
    <t xml:space="preserve">HVAC </t>
  </si>
  <si>
    <t>Total</t>
  </si>
  <si>
    <t>Unforseen Expenses</t>
  </si>
  <si>
    <t>VAT</t>
  </si>
  <si>
    <t>Grand Total</t>
  </si>
  <si>
    <t>Labor Costs</t>
  </si>
  <si>
    <t>Other Equipment</t>
  </si>
  <si>
    <t>Gravel</t>
  </si>
  <si>
    <t>Other Materials</t>
  </si>
  <si>
    <t>Pneumatic Compactor (Roller)</t>
  </si>
  <si>
    <t>Compaction of Prepreration layer with Gravel</t>
  </si>
  <si>
    <t>Arrangement of Rainforced Concrete Works (100 mm. thikness)</t>
  </si>
  <si>
    <t>Concrete grade B7.5</t>
  </si>
  <si>
    <t>Reinforcesed concrete Strip Foundation Arrangement Works</t>
  </si>
  <si>
    <t>Rebar A-I</t>
  </si>
  <si>
    <t>Rebar A-III</t>
  </si>
  <si>
    <t>Structural Shield</t>
  </si>
  <si>
    <t>Wooden Materials</t>
  </si>
  <si>
    <t>Rebar A-III Ø8 mm.</t>
  </si>
  <si>
    <t>Sand</t>
  </si>
  <si>
    <t>Cement</t>
  </si>
  <si>
    <t>Sand-Cement mortar G100</t>
  </si>
  <si>
    <t xml:space="preserve">Ceramic Tiles </t>
  </si>
  <si>
    <t>Grout</t>
  </si>
  <si>
    <t>Mixture Pump 1 m3/hr</t>
  </si>
  <si>
    <t>Cladding Floor with Ceramic Tiles</t>
  </si>
  <si>
    <t>Cold-Resistant Adhesive Glue</t>
  </si>
  <si>
    <t xml:space="preserve">Category III soil excavation by hand </t>
  </si>
  <si>
    <t xml:space="preserve">Labor  cost </t>
  </si>
  <si>
    <t xml:space="preserve">Bricks </t>
  </si>
  <si>
    <t>Water reservior</t>
  </si>
  <si>
    <t xml:space="preserve">Arrangement of Gravel Layer  </t>
  </si>
  <si>
    <t xml:space="preserve">Arrangement of the walls with Bricks </t>
  </si>
  <si>
    <t xml:space="preserve">Plastering of  Walls </t>
  </si>
  <si>
    <t xml:space="preserve">Ramp Concrete stairs </t>
  </si>
  <si>
    <t xml:space="preserve">Reinforced Concrete Srairs </t>
  </si>
  <si>
    <t xml:space="preserve">Explanatory Note </t>
  </si>
  <si>
    <t>Cost Plan (BOQ) has been prepared on the basis of project Drawings</t>
  </si>
  <si>
    <t xml:space="preserve">TOTAL Bill of Quantity Amount is: </t>
  </si>
  <si>
    <t>Georgian Lari</t>
  </si>
  <si>
    <t>Unforeseen expenses are used for the work, that is not initially defined under the construction contract; The necessity of carring out such works is revealed during the construction period and determined by the customer upon signing  the relevant works acceptance acts.</t>
  </si>
  <si>
    <t>Bill of Quantities</t>
  </si>
  <si>
    <t xml:space="preserve">Unit </t>
  </si>
  <si>
    <t>Amount GEL</t>
  </si>
  <si>
    <t>Labour Cost Incl.</t>
  </si>
  <si>
    <t>Georgian Lari, VAT Between them</t>
  </si>
  <si>
    <t>eleqtro-samontaJo samuSaoebi</t>
  </si>
  <si>
    <t>Electrical Installation Works</t>
  </si>
  <si>
    <t>Weak Current Arranangement</t>
  </si>
  <si>
    <t>Plant, Equipment, FF&amp;E Incl.</t>
  </si>
  <si>
    <t>%</t>
  </si>
  <si>
    <t xml:space="preserve">სამუშაოების დასახელება </t>
  </si>
  <si>
    <t>განზ. ერთ</t>
  </si>
  <si>
    <t>ღირებულება /ლარი</t>
  </si>
  <si>
    <t xml:space="preserve">მათ შორის </t>
  </si>
  <si>
    <t xml:space="preserve">ხელფასი </t>
  </si>
  <si>
    <t xml:space="preserve">ლარი </t>
  </si>
  <si>
    <t xml:space="preserve">სულ თანხა ლარებში </t>
  </si>
  <si>
    <t xml:space="preserve">სულ თანხა ლარებში  დღგ-ს ჩათვლით </t>
  </si>
  <si>
    <t>დღგ</t>
  </si>
  <si>
    <t xml:space="preserve">დანადგარები,  ავეჯი, ინვენტარი  </t>
  </si>
  <si>
    <t>GEL</t>
  </si>
  <si>
    <r>
      <t>koef./</t>
    </r>
    <r>
      <rPr>
        <b/>
        <sz val="10"/>
        <color theme="0"/>
        <rFont val="Arial"/>
        <family val="2"/>
      </rPr>
      <t xml:space="preserve"> Coef.</t>
    </r>
  </si>
  <si>
    <r>
      <t xml:space="preserve">raod./ </t>
    </r>
    <r>
      <rPr>
        <b/>
        <sz val="10"/>
        <color theme="0"/>
        <rFont val="Arial"/>
        <family val="2"/>
      </rPr>
      <t>QTY</t>
    </r>
  </si>
  <si>
    <r>
      <t>masala/</t>
    </r>
    <r>
      <rPr>
        <b/>
        <sz val="10"/>
        <color theme="0"/>
        <rFont val="Arial"/>
        <family val="2"/>
      </rPr>
      <t>Materials</t>
    </r>
  </si>
  <si>
    <r>
      <t>xelfasi/</t>
    </r>
    <r>
      <rPr>
        <b/>
        <sz val="10"/>
        <color theme="0"/>
        <rFont val="Arial"/>
        <family val="2"/>
      </rPr>
      <t xml:space="preserve">Labor Cost </t>
    </r>
  </si>
  <si>
    <r>
      <t>transporti (meqanizmebi)/</t>
    </r>
    <r>
      <rPr>
        <b/>
        <sz val="10"/>
        <color theme="0"/>
        <rFont val="Arial Black"/>
        <family val="2"/>
      </rPr>
      <t xml:space="preserve">Plant and Equipment </t>
    </r>
  </si>
  <si>
    <r>
      <t>sul, jami/</t>
    </r>
    <r>
      <rPr>
        <b/>
        <sz val="10"/>
        <color theme="0"/>
        <rFont val="Arial Black"/>
        <family val="2"/>
      </rPr>
      <t xml:space="preserve"> Total Amount </t>
    </r>
  </si>
  <si>
    <r>
      <t>ganz. erT./</t>
    </r>
    <r>
      <rPr>
        <b/>
        <sz val="10"/>
        <color theme="0"/>
        <rFont val="Arial"/>
        <family val="2"/>
      </rPr>
      <t xml:space="preserve"> Unit </t>
    </r>
  </si>
  <si>
    <r>
      <t>sul/</t>
    </r>
    <r>
      <rPr>
        <b/>
        <sz val="10"/>
        <color theme="0"/>
        <rFont val="Arial"/>
        <family val="2"/>
      </rPr>
      <t>Total</t>
    </r>
  </si>
  <si>
    <t xml:space="preserve">            </t>
  </si>
  <si>
    <t>q. Tbilisi 2021 weli</t>
  </si>
  <si>
    <t xml:space="preserve">Tbilisi 2021 Year </t>
  </si>
  <si>
    <t xml:space="preserve">BoQ Documentation determines the preliminary cost of construction in market relations  and  it does not represent the payment method between the customer and the lessee. Terms of Compensation is subject to actual  expenses and the appropriate document submission.	 									</t>
  </si>
  <si>
    <t xml:space="preserve"> Cost estimation envisages the following; Transportation Costs on Materials -3%; Overheads of 10%,  Profit  - 8%; Reserve for unforeseen works -5% and  the Value-Added Tax -18%.</t>
  </si>
  <si>
    <t>samSeneblo-mosapirkeTebeli samuSaoebi</t>
  </si>
  <si>
    <t>1-2.</t>
  </si>
  <si>
    <t>1-3.</t>
  </si>
  <si>
    <t>1-4.</t>
  </si>
  <si>
    <t>1-5.</t>
  </si>
  <si>
    <t>1-6.</t>
  </si>
  <si>
    <t>1-7.</t>
  </si>
  <si>
    <t xml:space="preserve">Construction and Fit out works </t>
  </si>
  <si>
    <r>
      <t xml:space="preserve">normativis nomeri /Sifri                       </t>
    </r>
    <r>
      <rPr>
        <b/>
        <sz val="10"/>
        <color rgb="FFFF0000"/>
        <rFont val="AcadNusx"/>
      </rPr>
      <t xml:space="preserve"> </t>
    </r>
    <r>
      <rPr>
        <b/>
        <sz val="10"/>
        <color rgb="FFFF0000"/>
        <rFont val="Arial"/>
        <family val="2"/>
      </rPr>
      <t xml:space="preserve">Normative Data </t>
    </r>
  </si>
  <si>
    <r>
      <t>m</t>
    </r>
    <r>
      <rPr>
        <b/>
        <vertAlign val="superscript"/>
        <sz val="10"/>
        <rFont val="AcadNusx"/>
      </rPr>
      <t>2</t>
    </r>
  </si>
  <si>
    <r>
      <t>m</t>
    </r>
    <r>
      <rPr>
        <vertAlign val="superscript"/>
        <sz val="10"/>
        <rFont val="AcadNusx"/>
      </rPr>
      <t>2</t>
    </r>
  </si>
  <si>
    <t>10.1-2</t>
  </si>
  <si>
    <t xml:space="preserve">gegmiuri dagroveba </t>
  </si>
  <si>
    <t>1-1.</t>
  </si>
  <si>
    <t>srf. 15-20</t>
  </si>
  <si>
    <t>Video surveillance system</t>
  </si>
  <si>
    <t>Petrol Station office building renovation, located at Agmashenebeli ave. # 15a., Telavi city, Georgia</t>
  </si>
  <si>
    <t>Outdoor Eleqtrical Works</t>
  </si>
  <si>
    <r>
      <t xml:space="preserve">sankvanZebis RerZuli ventilatori </t>
    </r>
    <r>
      <rPr>
        <b/>
        <sz val="11"/>
        <rFont val="Arial"/>
        <family val="2"/>
        <charset val="204"/>
      </rPr>
      <t>Ø100</t>
    </r>
    <r>
      <rPr>
        <b/>
        <sz val="11"/>
        <rFont val="AcadNusx"/>
      </rPr>
      <t xml:space="preserve"> mm.</t>
    </r>
  </si>
  <si>
    <r>
      <t xml:space="preserve">sankvanZebis RerZuli ventilatori ukusarqveli </t>
    </r>
    <r>
      <rPr>
        <sz val="11"/>
        <rFont val="Arial"/>
        <family val="2"/>
        <charset val="204"/>
      </rPr>
      <t>Ø100</t>
    </r>
    <r>
      <rPr>
        <sz val="11"/>
        <rFont val="AcadNusx"/>
      </rPr>
      <t xml:space="preserve"> mm.</t>
    </r>
  </si>
  <si>
    <t>F1</t>
  </si>
  <si>
    <t>L2</t>
  </si>
  <si>
    <t>8.3-82</t>
  </si>
  <si>
    <t>ლარი</t>
  </si>
  <si>
    <t xml:space="preserve">სამშენებლო-მოსაპირქეთებელი სამუშაოები </t>
  </si>
  <si>
    <t>ელექტრო-სამონტაჟო სამუშაოები</t>
  </si>
  <si>
    <t>წყალსადენი-კანალიზაციის სამუშაოები</t>
  </si>
  <si>
    <t>გათბობა-ვენტილაცია-კონდიცირების სამუშაოები</t>
  </si>
  <si>
    <t>კრებსითი ხარჯთაღრიცხვა</t>
  </si>
  <si>
    <t>შრომის დანახარჯები</t>
  </si>
  <si>
    <t>სხვა მასალები</t>
  </si>
  <si>
    <t>კედლები და სვეტები</t>
  </si>
  <si>
    <t>კედლების დამუშავება და შეღებვა წყალემულსიური საღებავით</t>
  </si>
  <si>
    <t>საფითხნი</t>
  </si>
  <si>
    <t>სამალიარო კუთხოვანა</t>
  </si>
  <si>
    <t>სამალიარო ბინტი</t>
  </si>
  <si>
    <t>სამუშაოების და დანახარჯების დასახელება</t>
  </si>
  <si>
    <t>სადემონტაჟო სამუშაოები</t>
  </si>
  <si>
    <t>ავტოთვითმცლელი</t>
  </si>
  <si>
    <t>კედლები</t>
  </si>
  <si>
    <t>წებოცემენტი</t>
  </si>
  <si>
    <t>ღიობები</t>
  </si>
  <si>
    <t>კაფელის კუთხოვანა</t>
  </si>
  <si>
    <t>ჭერი</t>
  </si>
  <si>
    <t xml:space="preserve">კერამიკული ფილების გაკვრა კედლებზე </t>
  </si>
  <si>
    <t>ჭერების დამუშავება და შეღებვა წყალემულსიური საღებავით</t>
  </si>
  <si>
    <t>ჯამი</t>
  </si>
  <si>
    <t>სატრანსპორტო ხარჯები (მასალების ღირებულებიდან)</t>
  </si>
  <si>
    <t>ზედნადები ხარჯები სამშენებლო-მოსაპირკეთებელ სამუშაოებზე</t>
  </si>
  <si>
    <t>გეგმიური დაგროვება</t>
  </si>
  <si>
    <t>სულ</t>
  </si>
  <si>
    <t>ზედნადები ხარჯები</t>
  </si>
  <si>
    <t>საბაზრო</t>
  </si>
  <si>
    <t>სპილენძის კაბელგაყვანილობა</t>
  </si>
  <si>
    <r>
      <t xml:space="preserve">Sida wyalsaden-kanalizaciis samuSaoebi </t>
    </r>
    <r>
      <rPr>
        <sz val="13"/>
        <color rgb="FFFF0000"/>
        <rFont val="AcadNusx"/>
      </rPr>
      <t>(aqsesuarebi)</t>
    </r>
  </si>
  <si>
    <t xml:space="preserve">სამშენებლო ნარჩენების დატვირთვა ავტოთვითმცლელებზე </t>
  </si>
  <si>
    <t>სამშენებლო ნარჩენების გატანა ავტოთვითმცლელებით 20 კმ-მდე  მანძილზე</t>
  </si>
  <si>
    <r>
      <t>nestgamZle TabaSirmuyaos fila 2500</t>
    </r>
    <r>
      <rPr>
        <sz val="9"/>
        <rFont val="AcadNusx"/>
      </rPr>
      <t>X</t>
    </r>
    <r>
      <rPr>
        <sz val="11"/>
        <rFont val="AcadNusx"/>
      </rPr>
      <t>1200</t>
    </r>
    <r>
      <rPr>
        <sz val="9"/>
        <rFont val="AcadNusx"/>
      </rPr>
      <t>X</t>
    </r>
    <r>
      <rPr>
        <sz val="11"/>
        <rFont val="AcadNusx"/>
      </rPr>
      <t>12.5mm</t>
    </r>
  </si>
  <si>
    <t>15-156-4
gamy.</t>
  </si>
  <si>
    <t xml:space="preserve">fasadis kedlebis SefiTxvna da SeRebva fasadis wyalemulsiuri saRebaviT </t>
  </si>
  <si>
    <t>4.2-81</t>
  </si>
  <si>
    <t>fasadis safiTxni</t>
  </si>
  <si>
    <t>4.2-41</t>
  </si>
  <si>
    <t>sagruntavi</t>
  </si>
  <si>
    <t>ფასადი</t>
  </si>
  <si>
    <t>01-2.1-02-01 knauf.</t>
  </si>
  <si>
    <t>liTonis profili (mimarTveli)</t>
  </si>
  <si>
    <t>liTonis profili (Weris)</t>
  </si>
  <si>
    <t>sakidi pirdapiri</t>
  </si>
  <si>
    <t>profilis SemaerTebeli</t>
  </si>
  <si>
    <r>
      <t>dubeli plastmasis 6</t>
    </r>
    <r>
      <rPr>
        <sz val="9"/>
        <rFont val="AcadNusx"/>
      </rPr>
      <t>X</t>
    </r>
    <r>
      <rPr>
        <sz val="11"/>
        <rFont val="AcadNusx"/>
      </rPr>
      <t>50 mm.</t>
    </r>
  </si>
  <si>
    <t>SemamWidroebeli lenta 50 mm.</t>
  </si>
  <si>
    <t>SemamWidroebeli lenta 30 mm.</t>
  </si>
  <si>
    <t>damaTbunebeli fena (qvabamba, 5sm)</t>
  </si>
  <si>
    <t>WanWiki samSeneblo (sxvadasxva zomis)</t>
  </si>
  <si>
    <t xml:space="preserve">Sromis danaxarjebi </t>
  </si>
  <si>
    <t>წყლის არმირებული შლანგები (სიგრძე - დაზუსტდეს ადგილზე)</t>
  </si>
  <si>
    <t>სპილენძის კაბელი, სამმაგი იზოლაციით  2x1,5 მმ²</t>
  </si>
  <si>
    <t>სიფონი</t>
  </si>
  <si>
    <t>არკო ვენტილი</t>
  </si>
  <si>
    <r>
      <t xml:space="preserve">წყალემულსიური საღებავი (Caparol, </t>
    </r>
    <r>
      <rPr>
        <sz val="11"/>
        <rFont val="AcadNusx"/>
      </rPr>
      <t>TeTri</t>
    </r>
    <r>
      <rPr>
        <sz val="11"/>
        <rFont val="Sylfaen"/>
        <family val="1"/>
      </rPr>
      <t>)</t>
    </r>
  </si>
  <si>
    <t>რეისი</t>
  </si>
  <si>
    <t>კაც/დღე</t>
  </si>
  <si>
    <r>
      <t xml:space="preserve">el. gamacxelebeli avzi </t>
    </r>
    <r>
      <rPr>
        <sz val="11"/>
        <color rgb="FFFF0000"/>
        <rFont val="AcadNusx"/>
      </rPr>
      <t>(არსებული)</t>
    </r>
  </si>
  <si>
    <r>
      <t xml:space="preserve">შიდა თაბაშირმუყაოს კედლების  დემონტაჟი </t>
    </r>
    <r>
      <rPr>
        <sz val="11"/>
        <rFont val="Sylfaen"/>
        <family val="1"/>
        <charset val="204"/>
      </rPr>
      <t>(დაზიანებული ნესტგამძლე თაბაშირმუყაოს და პროფილების ამოცვლა მთელ პერიმეტრზე, საპირფარეშოების გარდა, 1მ. სიმაღლეზე)</t>
    </r>
  </si>
  <si>
    <t>კედელზე სამონტაჟო ჩაძირული ტიპის საშტეფსელო როზეტი 16A ("VIKO")</t>
  </si>
  <si>
    <t>2 კლავიშიანი ჩამრთველი, 10A ("VIKO")</t>
  </si>
  <si>
    <r>
      <t xml:space="preserve">ჩამრთველების და გადამრთველების მოწყობა </t>
    </r>
    <r>
      <rPr>
        <sz val="11"/>
        <color rgb="FFFF0000"/>
        <rFont val="Sylfaen"/>
        <family val="1"/>
        <charset val="204"/>
      </rPr>
      <t>(არსებულ ყუთში გამოცვლა)</t>
    </r>
  </si>
  <si>
    <r>
      <t>საშტეფსელო როზეტების მოწყობა</t>
    </r>
    <r>
      <rPr>
        <b/>
        <sz val="11"/>
        <color rgb="FFFF0000"/>
        <rFont val="Sylfaen"/>
        <family val="1"/>
        <charset val="204"/>
      </rPr>
      <t xml:space="preserve"> </t>
    </r>
    <r>
      <rPr>
        <sz val="11"/>
        <color rgb="FFFF0000"/>
        <rFont val="Sylfaen"/>
        <family val="1"/>
        <charset val="204"/>
      </rPr>
      <t>(არსებულ ყუთში გამოცვლა)</t>
    </r>
  </si>
  <si>
    <t>8-417-1</t>
  </si>
  <si>
    <t>გრძ.მ.</t>
  </si>
  <si>
    <t>8.14-356</t>
  </si>
  <si>
    <r>
      <rPr>
        <b/>
        <sz val="11"/>
        <rFont val="Arial"/>
        <family val="2"/>
        <charset val="204"/>
      </rPr>
      <t xml:space="preserve">PVC </t>
    </r>
    <r>
      <rPr>
        <b/>
        <sz val="11"/>
        <rFont val="AcadNusx"/>
      </rPr>
      <t xml:space="preserve">კაბელარხების მოწყობა </t>
    </r>
  </si>
  <si>
    <r>
      <t>კაბელარხი 40</t>
    </r>
    <r>
      <rPr>
        <sz val="10"/>
        <rFont val="Sylfaen"/>
        <family val="1"/>
        <charset val="204"/>
      </rPr>
      <t>X</t>
    </r>
    <r>
      <rPr>
        <sz val="11"/>
        <rFont val="Sylfaen"/>
        <family val="1"/>
      </rPr>
      <t>25 (მაღალი ხარისხის)</t>
    </r>
  </si>
  <si>
    <t>აბაზანის შემრევი (მაღალი ხაერისხის)</t>
  </si>
  <si>
    <t>17-1-8</t>
  </si>
  <si>
    <r>
      <t>აბაზანის პადონის შეცვლა სიფონით 90</t>
    </r>
    <r>
      <rPr>
        <sz val="10"/>
        <rFont val="AcadNusx"/>
      </rPr>
      <t>X</t>
    </r>
    <r>
      <rPr>
        <sz val="11"/>
        <rFont val="AcadNusx"/>
      </rPr>
      <t>90</t>
    </r>
  </si>
  <si>
    <r>
      <t xml:space="preserve">saSxape kabinis mowyoba </t>
    </r>
    <r>
      <rPr>
        <sz val="11"/>
        <rFont val="AcadNusx"/>
      </rPr>
      <t>(ძველის დემონტაჟი - ახლის მონტაჟი)</t>
    </r>
  </si>
  <si>
    <r>
      <t xml:space="preserve">ლითნის შეკიდული ჭერის გასუფთავება და შეღებვა </t>
    </r>
    <r>
      <rPr>
        <sz val="10"/>
        <rFont val="Sylfaen"/>
        <family val="1"/>
        <charset val="204"/>
      </rPr>
      <t>(თეთრი)</t>
    </r>
  </si>
  <si>
    <t>სილიკონი</t>
  </si>
  <si>
    <r>
      <t xml:space="preserve"> ექსტერიერის კომპოზიტის და პრეკასტის შუა ხაზების ახალი სილიკონით შევსება </t>
    </r>
    <r>
      <rPr>
        <sz val="10"/>
        <rFont val="Sylfaen"/>
        <family val="1"/>
        <charset val="204"/>
      </rPr>
      <t>( "TEREMSİL" ან "SOUDAL")</t>
    </r>
  </si>
  <si>
    <t>ოფისი</t>
  </si>
  <si>
    <t>გარე საპირფარეშოები /სავალუტო /მოსასვენებელი /მარკეტის საპირფარეშო</t>
  </si>
  <si>
    <t>II</t>
  </si>
  <si>
    <t>9-14-5</t>
  </si>
  <si>
    <r>
      <t xml:space="preserve"> საპირფარეშოს კარის მინაპაკეტის შეცვლა </t>
    </r>
    <r>
      <rPr>
        <sz val="11"/>
        <rFont val="AcadNusx"/>
      </rPr>
      <t>(დაბურული)</t>
    </r>
  </si>
  <si>
    <t>minapaketi (daburuli)</t>
  </si>
  <si>
    <t xml:space="preserve">კერამიკული ფილები  </t>
  </si>
  <si>
    <t>სამზრეულოს კარადის გამოცვლა ნიჟარით</t>
  </si>
  <si>
    <t>სამზრეულოს კარადა ნიჟარით</t>
  </si>
  <si>
    <t>სამზარეულოს შემრევი (მაღალი ხაერისხის)</t>
  </si>
  <si>
    <t>15-55-5</t>
  </si>
  <si>
    <t>Sida kedlebis da ferdobebis lesva qviSa-cementis xsnariT</t>
  </si>
  <si>
    <t>qviSa-cementis xsnari m150</t>
  </si>
  <si>
    <r>
      <t>m</t>
    </r>
    <r>
      <rPr>
        <vertAlign val="superscript"/>
        <sz val="10"/>
        <rFont val="AcadNusx"/>
      </rPr>
      <t>3</t>
    </r>
  </si>
  <si>
    <t>4.1-236</t>
  </si>
  <si>
    <t>qviSa</t>
  </si>
  <si>
    <t>4.1-189</t>
  </si>
  <si>
    <t>cementi</t>
  </si>
  <si>
    <r>
      <t>კერამიკული ფილების გაკვრა კედლებზე</t>
    </r>
    <r>
      <rPr>
        <b/>
        <sz val="10"/>
        <rFont val="AcadNusx"/>
      </rPr>
      <t xml:space="preserve"> </t>
    </r>
    <r>
      <rPr>
        <sz val="10"/>
        <rFont val="AcadNusx"/>
      </rPr>
      <t xml:space="preserve">(samzareulo) </t>
    </r>
  </si>
  <si>
    <t xml:space="preserve">კერამიკული ფილების დემონტაჟი </t>
  </si>
  <si>
    <r>
      <t xml:space="preserve">kedlebis dafarva betopanis filebiT </t>
    </r>
    <r>
      <rPr>
        <sz val="11"/>
        <rFont val="Arial"/>
        <family val="2"/>
        <charset val="204"/>
      </rPr>
      <t xml:space="preserve"> </t>
    </r>
    <r>
      <rPr>
        <sz val="10"/>
        <rFont val="AcadNusx"/>
      </rPr>
      <t>(konstruqciebis asawyobad, gamoyenebul iqnas mxolod sqeli profilebi)</t>
    </r>
  </si>
  <si>
    <r>
      <t>betopanis fila 2500</t>
    </r>
    <r>
      <rPr>
        <sz val="9"/>
        <rFont val="AcadNusx"/>
      </rPr>
      <t>X</t>
    </r>
    <r>
      <rPr>
        <sz val="11"/>
        <rFont val="AcadNusx"/>
      </rPr>
      <t>1200</t>
    </r>
    <r>
      <rPr>
        <sz val="9"/>
        <rFont val="AcadNusx"/>
      </rPr>
      <t>X</t>
    </r>
    <r>
      <rPr>
        <sz val="11"/>
        <rFont val="AcadNusx"/>
      </rPr>
      <t>12.5mm</t>
    </r>
  </si>
  <si>
    <t xml:space="preserve"> ბეტოპანის კედლების  დემონტაჟი  </t>
  </si>
  <si>
    <t xml:space="preserve"> თაბაშირმუყაოს კედლების  დემონტაჟი  </t>
  </si>
  <si>
    <t>Sida ferdobebis lesva qviSa-cementis xsnariT</t>
  </si>
  <si>
    <t>ფერდობების დამუშავება და შეღებვა წყალემულსიური საღებავით</t>
  </si>
  <si>
    <t>xelsabanebis დემონტაჟი და montaJi</t>
  </si>
  <si>
    <t>ხელსაბანი (არსებული)</t>
  </si>
  <si>
    <r>
      <t xml:space="preserve">უნიტაზი </t>
    </r>
    <r>
      <rPr>
        <sz val="11"/>
        <rFont val="Arial"/>
        <family val="2"/>
        <charset val="204"/>
      </rPr>
      <t>(არსებული)</t>
    </r>
  </si>
  <si>
    <t>unitazebis demontaJi da montaJi</t>
  </si>
  <si>
    <t>drekadi mili ("garmoSka")</t>
  </si>
  <si>
    <t>aluminis karebis saketis Secvla</t>
  </si>
  <si>
    <t>aluminis karebis saketi</t>
  </si>
  <si>
    <t>III</t>
  </si>
  <si>
    <t>გარე პერიმეტრი</t>
  </si>
  <si>
    <t>ქ.ბათუმი, ბარცხანა. ბენზინგასამართი სადგურის შენობის და ტერიტორიის სარეკონსტრუქციო სამუშაოები</t>
  </si>
  <si>
    <r>
      <t xml:space="preserve">კედლების დამუშავება ნესტგამძლე ფითხით და ღებვა ფასადის საღებავით </t>
    </r>
    <r>
      <rPr>
        <sz val="11"/>
        <rFont val="Arial"/>
        <family val="2"/>
        <charset val="204"/>
      </rPr>
      <t xml:space="preserve">Caparol Amphibolin </t>
    </r>
  </si>
  <si>
    <r>
      <t>კაბელარხი 100</t>
    </r>
    <r>
      <rPr>
        <sz val="10"/>
        <rFont val="Sylfaen"/>
        <family val="1"/>
        <charset val="204"/>
      </rPr>
      <t>X</t>
    </r>
    <r>
      <rPr>
        <sz val="11"/>
        <rFont val="Sylfaen"/>
        <family val="1"/>
      </rPr>
      <t>40 (მაღალი ხარისხის)</t>
    </r>
  </si>
  <si>
    <r>
      <t xml:space="preserve">ბორდიურების და 40 სმ-მდე სიმაღლის ბეტონის დამუშავება და შეღებვა </t>
    </r>
    <r>
      <rPr>
        <sz val="10"/>
        <rFont val="AcadNusx"/>
      </rPr>
      <t>(ნაცრისფერი, საგზაო მონიშვნებისთვის განკუთვნილი საღებავი)</t>
    </r>
  </si>
  <si>
    <t>saRebavi</t>
  </si>
  <si>
    <t>15-164-7</t>
  </si>
  <si>
    <t>saRebavis gamxsneli</t>
  </si>
  <si>
    <r>
      <t>ლითონის ბარიერების შეღებვა</t>
    </r>
    <r>
      <rPr>
        <sz val="10"/>
        <rFont val="AcadNusx"/>
      </rPr>
      <t xml:space="preserve"> (</t>
    </r>
    <r>
      <rPr>
        <sz val="10"/>
        <rFont val="Arial"/>
        <family val="2"/>
        <charset val="204"/>
      </rPr>
      <t>Ø</t>
    </r>
    <r>
      <rPr>
        <sz val="10"/>
        <rFont val="AcadNusx"/>
      </rPr>
      <t>63 მმ., 2.5მეტრი; 4 ცალი)</t>
    </r>
  </si>
  <si>
    <t xml:space="preserve"> saRebavi</t>
  </si>
  <si>
    <r>
      <t xml:space="preserve">საყვავილეების შეღებვა </t>
    </r>
    <r>
      <rPr>
        <sz val="11"/>
        <rFont val="AcadNusx"/>
      </rPr>
      <t>(60</t>
    </r>
    <r>
      <rPr>
        <sz val="10"/>
        <rFont val="AcadNusx"/>
      </rPr>
      <t>X</t>
    </r>
    <r>
      <rPr>
        <sz val="11"/>
        <rFont val="AcadNusx"/>
      </rPr>
      <t>40</t>
    </r>
    <r>
      <rPr>
        <sz val="10"/>
        <rFont val="AcadNusx"/>
      </rPr>
      <t>X</t>
    </r>
    <r>
      <rPr>
        <sz val="11"/>
        <rFont val="AcadNusx"/>
      </rPr>
      <t xml:space="preserve">80სმ) </t>
    </r>
  </si>
  <si>
    <t xml:space="preserve">არსებული სანიაღვრე ქსელის და გვერდებზე 50-50 სმ სიგანის ბეტონის  დემონტაჟი </t>
  </si>
  <si>
    <t>8-3-2</t>
  </si>
  <si>
    <t xml:space="preserve"> RorRis fenis mowyoba </t>
  </si>
  <si>
    <r>
      <t>m</t>
    </r>
    <r>
      <rPr>
        <b/>
        <vertAlign val="superscript"/>
        <sz val="10"/>
        <rFont val="AcadNusx"/>
      </rPr>
      <t>3</t>
    </r>
  </si>
  <si>
    <t>4.1-245</t>
  </si>
  <si>
    <t>RorRi</t>
  </si>
  <si>
    <t>1-118-11</t>
  </si>
  <si>
    <t>RorRiT mowyobili mosamzadebeli Sris datkepna pnevmosatkepniT</t>
  </si>
  <si>
    <t>srf.
13-339</t>
  </si>
  <si>
    <t>pnevmaturi satkepvni</t>
  </si>
  <si>
    <t>manq/sT</t>
  </si>
  <si>
    <t>6-1-1</t>
  </si>
  <si>
    <t>4.1-335</t>
  </si>
  <si>
    <r>
      <t xml:space="preserve">betoni </t>
    </r>
    <r>
      <rPr>
        <sz val="11"/>
        <rFont val="Arial"/>
        <family val="2"/>
        <charset val="204"/>
      </rPr>
      <t>B7.5</t>
    </r>
  </si>
  <si>
    <t>6-11-6 gam.</t>
  </si>
  <si>
    <r>
      <t xml:space="preserve">monoliTuri r/b niaRvarmimRebi arxebis mowyoba </t>
    </r>
    <r>
      <rPr>
        <sz val="11"/>
        <rFont val="AcadNusx"/>
      </rPr>
      <t xml:space="preserve"> </t>
    </r>
    <r>
      <rPr>
        <sz val="10"/>
        <rFont val="AcadNusx"/>
      </rPr>
      <t xml:space="preserve"> </t>
    </r>
  </si>
  <si>
    <t>1.1-1</t>
  </si>
  <si>
    <r>
      <t xml:space="preserve">armatura </t>
    </r>
    <r>
      <rPr>
        <sz val="11"/>
        <rFont val="Arial"/>
        <family val="2"/>
        <charset val="204"/>
      </rPr>
      <t xml:space="preserve">A240c </t>
    </r>
  </si>
  <si>
    <t>1.1-3</t>
  </si>
  <si>
    <r>
      <t xml:space="preserve">armatura </t>
    </r>
    <r>
      <rPr>
        <sz val="11"/>
        <rFont val="Arial"/>
        <family val="2"/>
        <charset val="204"/>
      </rPr>
      <t xml:space="preserve">A500c </t>
    </r>
  </si>
  <si>
    <t>4.1-340</t>
  </si>
  <si>
    <r>
      <t xml:space="preserve"> betoni </t>
    </r>
    <r>
      <rPr>
        <sz val="11"/>
        <rFont val="Arial"/>
        <family val="2"/>
        <charset val="204"/>
      </rPr>
      <t>B25</t>
    </r>
  </si>
  <si>
    <t>5-66</t>
  </si>
  <si>
    <t>yalibis fari</t>
  </si>
  <si>
    <t>5.1-1</t>
  </si>
  <si>
    <t>xis masala</t>
  </si>
  <si>
    <t>1.10-16</t>
  </si>
  <si>
    <t>WanWiki samSeneblo</t>
  </si>
  <si>
    <t>1.10-14</t>
  </si>
  <si>
    <t xml:space="preserve">eleqtrodi </t>
  </si>
  <si>
    <t>23-23 gam.</t>
  </si>
  <si>
    <t>46-23-3</t>
  </si>
  <si>
    <t>1-80-3</t>
  </si>
  <si>
    <t>III kat. gruntis damuSaveba xeliT, tranSeiaSi</t>
  </si>
  <si>
    <r>
      <t xml:space="preserve">betonis momzadebis mowyoba </t>
    </r>
    <r>
      <rPr>
        <sz val="10"/>
        <rFont val="AcadNusx"/>
      </rPr>
      <t>(50 mm. sisqis)</t>
    </r>
    <r>
      <rPr>
        <b/>
        <sz val="10"/>
        <rFont val="AcadNusx"/>
      </rPr>
      <t xml:space="preserve"> </t>
    </r>
  </si>
  <si>
    <t xml:space="preserve">niaRvarmimRebi arxis cxaurebis mowyoba </t>
  </si>
  <si>
    <r>
      <t>niaRvarmimRebi arxis cxaurebi</t>
    </r>
    <r>
      <rPr>
        <sz val="10"/>
        <rFont val="AcadNusx"/>
      </rPr>
      <t xml:space="preserve"> (160 ცალი 10 მმ ჭანჭიკით (ბოლტით)</t>
    </r>
  </si>
  <si>
    <t xml:space="preserve">დაზიანებული 20სმ სისქის ბეტონის ფილის დემონტაჟი  </t>
  </si>
  <si>
    <t>4.1-336-337</t>
  </si>
  <si>
    <r>
      <t xml:space="preserve">betoni </t>
    </r>
    <r>
      <rPr>
        <sz val="11"/>
        <rFont val="Arial"/>
        <family val="2"/>
        <charset val="204"/>
      </rPr>
      <t>B12.5</t>
    </r>
  </si>
  <si>
    <t>6-1-16</t>
  </si>
  <si>
    <r>
      <t xml:space="preserve"> betoni </t>
    </r>
    <r>
      <rPr>
        <sz val="11"/>
        <rFont val="Arial"/>
        <family val="2"/>
        <charset val="204"/>
      </rPr>
      <t xml:space="preserve">B25 </t>
    </r>
  </si>
  <si>
    <r>
      <t xml:space="preserve">armatura </t>
    </r>
    <r>
      <rPr>
        <sz val="11"/>
        <rFont val="Arial"/>
        <family val="2"/>
        <charset val="204"/>
      </rPr>
      <t xml:space="preserve">A500c Ø12 </t>
    </r>
    <r>
      <rPr>
        <sz val="11"/>
        <rFont val="AcadNusx"/>
      </rPr>
      <t xml:space="preserve">mm. </t>
    </r>
  </si>
  <si>
    <r>
      <t>monoliTuri r/b filis mowyoba</t>
    </r>
    <r>
      <rPr>
        <b/>
        <sz val="10"/>
        <rFont val="AcadNusx"/>
      </rPr>
      <t xml:space="preserve"> </t>
    </r>
    <r>
      <rPr>
        <sz val="10"/>
        <color indexed="10"/>
        <rFont val="AcadNusx"/>
      </rPr>
      <t>(betonis filis safaris aRdgena)</t>
    </r>
  </si>
  <si>
    <r>
      <t xml:space="preserve">სანიაღვრე არხი </t>
    </r>
    <r>
      <rPr>
        <sz val="10"/>
        <rFont val="Sylfaen"/>
        <family val="1"/>
        <charset val="204"/>
      </rPr>
      <t>(20სმ სიგანის და 30 სმ სიღრმის სანიაღვრე არხის მოწყობა, 50 სმ სიგანის გვერდებით, 30მმX30მმX3მმ ცხაურების საყრდენი კუთხოვანის მოწყობა ყოველ 20 სმ-ში არმატურებზე მიდუღებით და 160 ცალი 10მმ ქანჩის (გაიკა) დადუღება ცხაურების ჩასამაგრებლად)</t>
    </r>
  </si>
  <si>
    <r>
      <t xml:space="preserve">კერამიკული ფილების დემონტაჟი </t>
    </r>
    <r>
      <rPr>
        <sz val="10"/>
        <rFont val="Sylfaen"/>
        <family val="1"/>
        <charset val="204"/>
      </rPr>
      <t>(სამზარეულო)</t>
    </r>
  </si>
  <si>
    <r>
      <t>koef./</t>
    </r>
    <r>
      <rPr>
        <b/>
        <sz val="10"/>
        <color theme="0"/>
        <rFont val="Arial"/>
        <family val="2"/>
        <charset val="204"/>
      </rPr>
      <t xml:space="preserve"> Coef.</t>
    </r>
  </si>
  <si>
    <r>
      <t xml:space="preserve">raod./ </t>
    </r>
    <r>
      <rPr>
        <b/>
        <sz val="11"/>
        <color theme="0"/>
        <rFont val="Arial"/>
        <family val="2"/>
        <charset val="204"/>
      </rPr>
      <t>QTY</t>
    </r>
  </si>
  <si>
    <r>
      <t>masala/</t>
    </r>
    <r>
      <rPr>
        <b/>
        <sz val="11"/>
        <color theme="0"/>
        <rFont val="Arial"/>
        <family val="2"/>
        <charset val="204"/>
      </rPr>
      <t>Materials</t>
    </r>
  </si>
  <si>
    <r>
      <t>xelfasi/</t>
    </r>
    <r>
      <rPr>
        <b/>
        <sz val="11"/>
        <color theme="0"/>
        <rFont val="Arial"/>
        <family val="2"/>
        <charset val="204"/>
      </rPr>
      <t xml:space="preserve">Labor Cost </t>
    </r>
  </si>
  <si>
    <r>
      <t>transporti (meqanizmebi)/</t>
    </r>
    <r>
      <rPr>
        <b/>
        <sz val="11"/>
        <color theme="0"/>
        <rFont val="Arial"/>
        <family val="2"/>
        <charset val="204"/>
      </rPr>
      <t xml:space="preserve">Plant and Equipment </t>
    </r>
  </si>
  <si>
    <r>
      <t>sul, jami/</t>
    </r>
    <r>
      <rPr>
        <b/>
        <sz val="11"/>
        <color theme="0"/>
        <rFont val="Arial"/>
        <family val="2"/>
        <charset val="204"/>
      </rPr>
      <t xml:space="preserve"> Total Amount </t>
    </r>
  </si>
  <si>
    <r>
      <t>ganz. erT./</t>
    </r>
    <r>
      <rPr>
        <b/>
        <sz val="11"/>
        <color theme="0"/>
        <rFont val="Arial"/>
        <family val="2"/>
        <charset val="204"/>
      </rPr>
      <t xml:space="preserve"> Unit </t>
    </r>
  </si>
  <si>
    <r>
      <t>sul/</t>
    </r>
    <r>
      <rPr>
        <b/>
        <sz val="11"/>
        <color theme="0"/>
        <rFont val="Arial"/>
        <family val="2"/>
        <charset val="204"/>
      </rPr>
      <t>Total</t>
    </r>
  </si>
  <si>
    <r>
      <t xml:space="preserve">kedlebis dafarva  nestgamZle TabaSirmuyaos filebiT </t>
    </r>
    <r>
      <rPr>
        <sz val="11"/>
        <rFont val="Arial"/>
        <family val="2"/>
        <charset val="204"/>
      </rPr>
      <t xml:space="preserve"> </t>
    </r>
    <r>
      <rPr>
        <sz val="10"/>
        <rFont val="AcadNusx"/>
      </rPr>
      <t>(konstruqciebis asawyobad, gamoyenebul iqnas mxolod sqeli profilebi)</t>
    </r>
  </si>
  <si>
    <t>ლედ სანათების მონტაჟი PHILIPS</t>
  </si>
  <si>
    <t xml:space="preserve">არსებული სანათების დემონტაჟი </t>
  </si>
  <si>
    <t xml:space="preserve">არსებული სანათების მონტაჟი PHILIPS DN027B G2 </t>
  </si>
  <si>
    <t>სამუშაოების დაწყების სავარაუდო თარიღი</t>
  </si>
  <si>
    <t>30.05.2021</t>
  </si>
  <si>
    <t>სამუშაოების შესრულების ვადა</t>
  </si>
  <si>
    <t>30 კალენდარული დღე</t>
  </si>
  <si>
    <t>საგარანტიო ვადა</t>
  </si>
  <si>
    <t>ავანსი</t>
  </si>
  <si>
    <t>განიხილება შემსრულებლის შემოთავაზება</t>
  </si>
  <si>
    <t>შენიშვნა</t>
  </si>
  <si>
    <t>კერამიკული ფილების ზუსტი მოდელი არ არის ამ ეტაპზე შერჩეული. აქედან გამომდინარე საორიენტაციო ფასი მიუთითეთ 30 ლარი დღგ-ს გარეშე</t>
  </si>
  <si>
    <t>ელ. ავტომანქანის დამტენის საგზაო მონიშვნის განახლება</t>
  </si>
  <si>
    <t>ელ. ავტომანქანის დამტენის მონიშვნის გაკეთება (საგზაო მონიშვნებისთვის განკუთვნილი საღებავით მწვანე და თეთრ ფერში)</t>
  </si>
  <si>
    <r>
      <t xml:space="preserve">7 მ სიმაღლის </t>
    </r>
    <r>
      <rPr>
        <b/>
        <sz val="11"/>
        <rFont val="Arial"/>
        <family val="2"/>
        <charset val="204"/>
      </rPr>
      <t>Ø</t>
    </r>
    <r>
      <rPr>
        <b/>
        <sz val="11"/>
        <rFont val="AcadNusx"/>
      </rPr>
      <t xml:space="preserve">70 მილების შეღებვა </t>
    </r>
    <r>
      <rPr>
        <sz val="10"/>
        <rFont val="AcadNusx"/>
      </rPr>
      <t xml:space="preserve">(ბარიერები, სადროშეები და გარე განათების ბოძები) </t>
    </r>
  </si>
  <si>
    <t>2 წელი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</si>
</sst>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4" formatCode="_(&quot;$&quot;* #,##0.00_);_(&quot;$&quot;* \(#,##0.00\);_(&quot;$&quot;* &quot;-&quot;??_);_(@_)"/>
    <numFmt numFmtId="43" formatCode="_(* #,##0.00_);_(* \(#,##0.00\);_(* &quot;-&quot;??_);_(@_)"/>
    <numFmt numFmtId="164" formatCode="_-* #,##0.00_-;\-* #,##0.00_-;_-* &quot;-&quot;??_-;_-@_-"/>
    <numFmt numFmtId="165" formatCode="_-* #,##0.00\ _L_a_r_i_-;\-* #,##0.00\ _L_a_r_i_-;_-* &quot;-&quot;??\ _L_a_r_i_-;_-@_-"/>
    <numFmt numFmtId="166" formatCode="_-* #,##0.00&quot;р.&quot;_-;\-* #,##0.00&quot;р.&quot;_-;_-* &quot;-&quot;??&quot;р.&quot;_-;_-@_-"/>
    <numFmt numFmtId="167" formatCode="_-* #,##0.00_р_._-;\-* #,##0.00_р_._-;_-* &quot;-&quot;??_р_._-;_-@_-"/>
    <numFmt numFmtId="168" formatCode="0.0"/>
    <numFmt numFmtId="169" formatCode="0.000"/>
    <numFmt numFmtId="170" formatCode="#,##0.0;[Red]#,##0.0"/>
    <numFmt numFmtId="171" formatCode="#,##0.0"/>
    <numFmt numFmtId="172" formatCode="0.0000"/>
    <numFmt numFmtId="173" formatCode="0.0%"/>
    <numFmt numFmtId="174" formatCode="_-* #,##0.000_-;\-* #,##0.000_-;_-* &quot;-&quot;??_-;_-@_-"/>
    <numFmt numFmtId="175" formatCode="_-* #,##0.0000_-;\-* #,##0.0000_-;_-* &quot;-&quot;??_-;_-@_-"/>
    <numFmt numFmtId="176" formatCode="_-* #,##0.00\ _₽_-;\-* #,##0.00\ _₽_-;_-* &quot;-&quot;??\ _₽_-;_-@_-"/>
  </numFmts>
  <fonts count="175">
    <font>
      <sz val="10"/>
      <name val="Arial"/>
    </font>
    <font>
      <sz val="11"/>
      <color theme="1"/>
      <name val="Calibri"/>
      <family val="2"/>
      <scheme val="minor"/>
    </font>
    <font>
      <sz val="10"/>
      <name val="AcadNusx"/>
    </font>
    <font>
      <sz val="10"/>
      <name val="Arial"/>
      <family val="2"/>
      <charset val="204"/>
    </font>
    <font>
      <u/>
      <sz val="10"/>
      <color indexed="12"/>
      <name val="Arial"/>
      <family val="2"/>
      <charset val="204"/>
    </font>
    <font>
      <b/>
      <sz val="10"/>
      <name val="AcadNusx"/>
    </font>
    <font>
      <sz val="14"/>
      <name val="AcadNusx"/>
    </font>
    <font>
      <b/>
      <sz val="14"/>
      <name val="AcadNusx"/>
    </font>
    <font>
      <sz val="10"/>
      <name val="Helv"/>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sz val="11"/>
      <color indexed="8"/>
      <name val="Calibri"/>
      <family val="2"/>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name val="AcadNusx"/>
    </font>
    <font>
      <b/>
      <sz val="11"/>
      <name val="AcadNusx"/>
    </font>
    <font>
      <sz val="11"/>
      <name val="Arial"/>
      <family val="2"/>
      <charset val="204"/>
    </font>
    <font>
      <u/>
      <sz val="10"/>
      <color indexed="12"/>
      <name val="Arial"/>
      <family val="2"/>
      <charset val="204"/>
    </font>
    <font>
      <sz val="10"/>
      <name val="ChveuNusx"/>
    </font>
    <font>
      <sz val="10"/>
      <name val="MS Sans Serif"/>
      <family val="2"/>
      <charset val="204"/>
    </font>
    <font>
      <b/>
      <sz val="12"/>
      <name val="AcadNusx"/>
    </font>
    <font>
      <sz val="11"/>
      <name val="Arial"/>
      <family val="2"/>
    </font>
    <font>
      <sz val="10"/>
      <name val="Arial"/>
      <family val="2"/>
    </font>
    <font>
      <b/>
      <sz val="11"/>
      <name val="Arial"/>
      <family val="2"/>
      <charset val="204"/>
    </font>
    <font>
      <sz val="10"/>
      <name val="Arial Cyr"/>
      <charset val="204"/>
    </font>
    <font>
      <b/>
      <sz val="11"/>
      <name val="Arial"/>
      <family val="2"/>
    </font>
    <font>
      <sz val="10"/>
      <name val="Arial Cyr"/>
      <family val="2"/>
      <charset val="204"/>
    </font>
    <font>
      <sz val="11"/>
      <name val="Sylfaen"/>
      <family val="1"/>
    </font>
    <font>
      <sz val="11"/>
      <color indexed="8"/>
      <name val="AcadNusx"/>
    </font>
    <font>
      <b/>
      <sz val="16"/>
      <color indexed="8"/>
      <name val="AcadNusx"/>
    </font>
    <font>
      <sz val="11"/>
      <color indexed="8"/>
      <name val="Calibri"/>
      <family val="2"/>
      <charset val="186"/>
    </font>
    <font>
      <sz val="11"/>
      <color indexed="9"/>
      <name val="Calibri"/>
      <family val="2"/>
      <charset val="186"/>
    </font>
    <font>
      <b/>
      <sz val="11"/>
      <color indexed="52"/>
      <name val="Calibri"/>
      <family val="2"/>
      <charset val="186"/>
    </font>
    <font>
      <sz val="11"/>
      <color indexed="20"/>
      <name val="Calibri"/>
      <family val="2"/>
      <charset val="186"/>
    </font>
    <font>
      <sz val="11"/>
      <color indexed="17"/>
      <name val="Calibri"/>
      <family val="2"/>
      <charset val="186"/>
    </font>
    <font>
      <sz val="11"/>
      <color indexed="10"/>
      <name val="Calibri"/>
      <family val="2"/>
      <charset val="186"/>
    </font>
    <font>
      <b/>
      <sz val="11"/>
      <color indexed="8"/>
      <name val="Calibri"/>
      <family val="2"/>
      <charset val="186"/>
    </font>
    <font>
      <b/>
      <sz val="11"/>
      <color indexed="9"/>
      <name val="Calibri"/>
      <family val="2"/>
      <charset val="186"/>
    </font>
    <font>
      <sz val="11"/>
      <color indexed="52"/>
      <name val="Calibri"/>
      <family val="2"/>
      <charset val="186"/>
    </font>
    <font>
      <sz val="11"/>
      <color indexed="60"/>
      <name val="Calibri"/>
      <family val="2"/>
      <charset val="186"/>
    </font>
    <font>
      <b/>
      <sz val="18"/>
      <color indexed="56"/>
      <name val="Cambria"/>
      <family val="2"/>
      <charset val="186"/>
    </font>
    <font>
      <b/>
      <sz val="15"/>
      <color indexed="56"/>
      <name val="Calibri"/>
      <family val="2"/>
      <charset val="186"/>
    </font>
    <font>
      <b/>
      <sz val="13"/>
      <color indexed="56"/>
      <name val="Calibri"/>
      <family val="2"/>
      <charset val="186"/>
    </font>
    <font>
      <b/>
      <sz val="11"/>
      <color indexed="56"/>
      <name val="Calibri"/>
      <family val="2"/>
      <charset val="186"/>
    </font>
    <font>
      <i/>
      <sz val="11"/>
      <color indexed="23"/>
      <name val="Calibri"/>
      <family val="2"/>
      <charset val="186"/>
    </font>
    <font>
      <sz val="11"/>
      <color indexed="62"/>
      <name val="Calibri"/>
      <family val="2"/>
      <charset val="186"/>
    </font>
    <font>
      <b/>
      <sz val="11"/>
      <color indexed="63"/>
      <name val="Calibri"/>
      <family val="2"/>
      <charset val="186"/>
    </font>
    <font>
      <sz val="11"/>
      <name val="Helv"/>
      <charset val="1"/>
    </font>
    <font>
      <b/>
      <sz val="11"/>
      <name val="Arial"/>
      <family val="2"/>
      <charset val="1"/>
    </font>
    <font>
      <sz val="10"/>
      <name val="Helv"/>
      <charset val="1"/>
    </font>
    <font>
      <sz val="10"/>
      <name val="Arial"/>
      <family val="2"/>
      <charset val="1"/>
    </font>
    <font>
      <sz val="11"/>
      <name val="Arial"/>
      <family val="2"/>
      <charset val="1"/>
    </font>
    <font>
      <b/>
      <sz val="10"/>
      <name val="Helv"/>
      <charset val="1"/>
    </font>
    <font>
      <b/>
      <sz val="11"/>
      <name val="Sylfaen"/>
      <family val="1"/>
    </font>
    <font>
      <sz val="10"/>
      <name val="Arial"/>
      <family val="2"/>
    </font>
    <font>
      <b/>
      <i/>
      <sz val="10.5"/>
      <name val="Helv"/>
      <charset val="1"/>
    </font>
    <font>
      <b/>
      <i/>
      <sz val="10.5"/>
      <name val="Arial"/>
      <family val="2"/>
      <charset val="1"/>
    </font>
    <font>
      <b/>
      <i/>
      <sz val="10.5"/>
      <name val="AcadNusx"/>
    </font>
    <font>
      <sz val="14"/>
      <name val="Arial"/>
      <family val="2"/>
    </font>
    <font>
      <b/>
      <i/>
      <sz val="11"/>
      <name val="AcadNusx"/>
    </font>
    <font>
      <b/>
      <sz val="14"/>
      <name val="Arial"/>
      <family val="2"/>
    </font>
    <font>
      <sz val="14"/>
      <name val="Helv"/>
      <charset val="1"/>
    </font>
    <font>
      <b/>
      <sz val="14"/>
      <name val="Arial"/>
      <family val="2"/>
      <charset val="1"/>
    </font>
    <font>
      <b/>
      <sz val="10"/>
      <name val="Arial"/>
      <family val="2"/>
    </font>
    <font>
      <sz val="11"/>
      <color theme="1"/>
      <name val="Calibri"/>
      <family val="2"/>
      <charset val="1"/>
      <scheme val="minor"/>
    </font>
    <font>
      <sz val="11"/>
      <color theme="1"/>
      <name val="Calibri"/>
      <family val="2"/>
      <scheme val="minor"/>
    </font>
    <font>
      <sz val="11"/>
      <color rgb="FFFF0000"/>
      <name val="AcadNusx"/>
    </font>
    <font>
      <sz val="11"/>
      <name val="Calibri"/>
      <family val="2"/>
      <scheme val="minor"/>
    </font>
    <font>
      <b/>
      <sz val="11"/>
      <name val="Calibri"/>
      <family val="2"/>
      <scheme val="minor"/>
    </font>
    <font>
      <b/>
      <sz val="11"/>
      <color rgb="FFFF0000"/>
      <name val="Arial"/>
      <family val="2"/>
    </font>
    <font>
      <b/>
      <sz val="11"/>
      <color rgb="FFFF0000"/>
      <name val="Calibri"/>
      <family val="2"/>
      <scheme val="minor"/>
    </font>
    <font>
      <sz val="11"/>
      <name val="Arial."/>
    </font>
    <font>
      <sz val="15"/>
      <color indexed="8"/>
      <name val="AcadNusx"/>
    </font>
    <font>
      <b/>
      <sz val="14"/>
      <color theme="4" tint="-0.249977111117893"/>
      <name val="Arial"/>
      <family val="2"/>
    </font>
    <font>
      <b/>
      <sz val="15"/>
      <color indexed="8"/>
      <name val="AcadNusx"/>
    </font>
    <font>
      <b/>
      <i/>
      <sz val="11"/>
      <name val="Arial"/>
      <family val="2"/>
      <charset val="1"/>
    </font>
    <font>
      <b/>
      <i/>
      <sz val="11"/>
      <name val="Arial"/>
      <family val="2"/>
    </font>
    <font>
      <b/>
      <sz val="11"/>
      <color theme="4" tint="-0.499984740745262"/>
      <name val="Arial."/>
    </font>
    <font>
      <sz val="11"/>
      <color rgb="FF4B4B4B"/>
      <name val="Calibri"/>
      <family val="2"/>
      <scheme val="minor"/>
    </font>
    <font>
      <b/>
      <sz val="11"/>
      <color theme="0"/>
      <name val="Calibri"/>
      <family val="2"/>
      <scheme val="minor"/>
    </font>
    <font>
      <b/>
      <sz val="11"/>
      <color rgb="FF4B4B4B"/>
      <name val="Calibri"/>
      <family val="2"/>
      <scheme val="minor"/>
    </font>
    <font>
      <sz val="10"/>
      <name val="Arial"/>
      <family val="2"/>
    </font>
    <font>
      <b/>
      <sz val="11"/>
      <color theme="0"/>
      <name val="AcadNusx"/>
    </font>
    <font>
      <b/>
      <sz val="11"/>
      <color rgb="FFFF0000"/>
      <name val="AcadNusx"/>
    </font>
    <font>
      <sz val="11"/>
      <color rgb="FFFF0000"/>
      <name val="Arial"/>
      <family val="2"/>
    </font>
    <font>
      <sz val="11"/>
      <color rgb="FFFF0000"/>
      <name val="Arial"/>
      <family val="2"/>
      <charset val="1"/>
    </font>
    <font>
      <sz val="11"/>
      <color rgb="FFFF0000"/>
      <name val="Arial"/>
      <family val="2"/>
      <charset val="204"/>
    </font>
    <font>
      <sz val="10"/>
      <color theme="0"/>
      <name val="AcadNusx"/>
    </font>
    <font>
      <b/>
      <sz val="10"/>
      <color theme="0"/>
      <name val="AcadNusx"/>
    </font>
    <font>
      <b/>
      <sz val="10"/>
      <color theme="0"/>
      <name val="Arial"/>
      <family val="2"/>
    </font>
    <font>
      <sz val="11"/>
      <color theme="0"/>
      <name val="AcadNusx"/>
    </font>
    <font>
      <b/>
      <sz val="11"/>
      <color theme="0"/>
      <name val="Arial"/>
      <family val="2"/>
    </font>
    <font>
      <sz val="10"/>
      <color theme="0"/>
      <name val="Arial"/>
      <family val="2"/>
    </font>
    <font>
      <b/>
      <sz val="10"/>
      <color theme="0"/>
      <name val="Arial Black"/>
      <family val="2"/>
    </font>
    <font>
      <sz val="11"/>
      <color theme="0"/>
      <name val="Arial"/>
      <family val="2"/>
    </font>
    <font>
      <b/>
      <u/>
      <sz val="14"/>
      <color rgb="FFFF0000"/>
      <name val="AcadNusx"/>
    </font>
    <font>
      <sz val="10"/>
      <color rgb="FFFF0000"/>
      <name val="AcadNusx"/>
    </font>
    <font>
      <b/>
      <sz val="10"/>
      <color rgb="FFFF0000"/>
      <name val="AcadNusx"/>
    </font>
    <font>
      <b/>
      <sz val="10"/>
      <color rgb="FFFF0000"/>
      <name val="Arial"/>
      <family val="2"/>
    </font>
    <font>
      <sz val="10"/>
      <color rgb="FFFF0000"/>
      <name val="Arial"/>
      <family val="2"/>
      <charset val="1"/>
    </font>
    <font>
      <b/>
      <vertAlign val="superscript"/>
      <sz val="10"/>
      <name val="AcadNusx"/>
    </font>
    <font>
      <vertAlign val="superscript"/>
      <sz val="10"/>
      <name val="AcadNusx"/>
    </font>
    <font>
      <b/>
      <sz val="10"/>
      <color rgb="FFFF0000"/>
      <name val="Arial"/>
      <family val="2"/>
      <charset val="204"/>
    </font>
    <font>
      <sz val="10"/>
      <color rgb="FFFF0000"/>
      <name val="Sylfaen"/>
      <family val="1"/>
      <charset val="1"/>
    </font>
    <font>
      <b/>
      <sz val="13"/>
      <color theme="4" tint="-0.499984740745262"/>
      <name val="AcadNusx"/>
    </font>
    <font>
      <sz val="12"/>
      <name val="Arial"/>
      <family val="2"/>
    </font>
    <font>
      <b/>
      <i/>
      <sz val="12"/>
      <name val="Arial"/>
      <family val="2"/>
      <charset val="1"/>
    </font>
    <font>
      <sz val="12"/>
      <name val="Arial"/>
      <family val="2"/>
      <charset val="1"/>
    </font>
    <font>
      <b/>
      <sz val="12"/>
      <color theme="0"/>
      <name val="Arial"/>
      <family val="2"/>
    </font>
    <font>
      <b/>
      <i/>
      <sz val="12"/>
      <name val="Arial"/>
      <family val="2"/>
    </font>
    <font>
      <sz val="12"/>
      <name val="Arial"/>
      <family val="2"/>
      <charset val="204"/>
    </font>
    <font>
      <sz val="10"/>
      <color rgb="FFFF0000"/>
      <name val="Arial"/>
      <family val="2"/>
    </font>
    <font>
      <sz val="13"/>
      <name val="Helv"/>
      <charset val="1"/>
    </font>
    <font>
      <b/>
      <u/>
      <sz val="13"/>
      <name val="AcadNusx"/>
    </font>
    <font>
      <b/>
      <u/>
      <sz val="13"/>
      <color rgb="FFFF0000"/>
      <name val="AcadNusx"/>
    </font>
    <font>
      <sz val="13"/>
      <name val="AcadNusx"/>
    </font>
    <font>
      <b/>
      <sz val="13"/>
      <name val="Arial"/>
      <family val="2"/>
    </font>
    <font>
      <b/>
      <sz val="11"/>
      <color theme="0"/>
      <name val="Arial"/>
      <family val="2"/>
      <charset val="204"/>
    </font>
    <font>
      <b/>
      <sz val="11"/>
      <color indexed="8"/>
      <name val="AcadNusx"/>
    </font>
    <font>
      <b/>
      <sz val="11"/>
      <color theme="4" tint="-0.249977111117893"/>
      <name val="Arial"/>
      <family val="2"/>
    </font>
    <font>
      <sz val="10"/>
      <color rgb="FFFF0000"/>
      <name val="Arial"/>
      <family val="2"/>
      <charset val="204"/>
    </font>
    <font>
      <sz val="10"/>
      <name val="Sylfaen"/>
      <family val="1"/>
    </font>
    <font>
      <sz val="10"/>
      <color theme="1"/>
      <name val="AcadNusx"/>
    </font>
    <font>
      <b/>
      <sz val="11"/>
      <color theme="1"/>
      <name val="AcadNusx"/>
    </font>
    <font>
      <b/>
      <sz val="10"/>
      <color theme="1"/>
      <name val="Arial"/>
      <family val="2"/>
    </font>
    <font>
      <b/>
      <sz val="11"/>
      <color theme="1"/>
      <name val="Arial"/>
      <family val="2"/>
    </font>
    <font>
      <sz val="11"/>
      <color theme="1"/>
      <name val="Arial"/>
      <family val="2"/>
    </font>
    <font>
      <sz val="11"/>
      <color theme="1"/>
      <name val="AcadNusx"/>
    </font>
    <font>
      <sz val="10"/>
      <color theme="1"/>
      <name val="Arial"/>
      <family val="2"/>
    </font>
    <font>
      <sz val="10"/>
      <color theme="1"/>
      <name val="Sylfaen"/>
      <family val="1"/>
      <charset val="1"/>
    </font>
    <font>
      <sz val="11"/>
      <color theme="0"/>
      <name val="Arial"/>
      <family val="2"/>
      <charset val="204"/>
    </font>
    <font>
      <sz val="13"/>
      <color rgb="FFFF0000"/>
      <name val="AcadNusx"/>
    </font>
    <font>
      <sz val="12"/>
      <color rgb="FFFF0000"/>
      <name val="AcadNusx"/>
    </font>
    <font>
      <b/>
      <sz val="14"/>
      <name val="Sylfaen"/>
      <family val="1"/>
    </font>
    <font>
      <sz val="11"/>
      <color theme="0"/>
      <name val="Sylfaen"/>
      <family val="1"/>
    </font>
    <font>
      <b/>
      <sz val="10"/>
      <color rgb="FFFF0000"/>
      <name val="Sylfaen"/>
      <family val="1"/>
    </font>
    <font>
      <b/>
      <sz val="12"/>
      <name val="Sylfaen"/>
      <family val="1"/>
    </font>
    <font>
      <b/>
      <sz val="11"/>
      <color theme="0"/>
      <name val="Sylfaen"/>
      <family val="1"/>
    </font>
    <font>
      <b/>
      <sz val="10"/>
      <name val="Sylfaen"/>
      <family val="1"/>
    </font>
    <font>
      <b/>
      <sz val="10"/>
      <color theme="0"/>
      <name val="Sylfaen"/>
      <family val="1"/>
    </font>
    <font>
      <b/>
      <sz val="10"/>
      <color theme="1"/>
      <name val="Sylfaen"/>
      <family val="1"/>
    </font>
    <font>
      <sz val="10"/>
      <color theme="1"/>
      <name val="Sylfaen"/>
      <family val="1"/>
    </font>
    <font>
      <sz val="9"/>
      <name val="AcadNusx"/>
    </font>
    <font>
      <sz val="11"/>
      <name val="Sylfaen"/>
      <family val="1"/>
      <charset val="204"/>
    </font>
    <font>
      <b/>
      <sz val="11"/>
      <color rgb="FF4B4B4B"/>
      <name val="Sylfaen"/>
      <family val="1"/>
      <charset val="204"/>
    </font>
    <font>
      <u/>
      <sz val="10"/>
      <color theme="10"/>
      <name val="Arial"/>
      <family val="2"/>
      <charset val="204"/>
    </font>
    <font>
      <sz val="12"/>
      <color theme="0"/>
      <name val="Arial"/>
      <family val="2"/>
      <charset val="204"/>
    </font>
    <font>
      <sz val="11"/>
      <color rgb="FFFF0000"/>
      <name val="Sylfaen"/>
      <family val="1"/>
      <charset val="204"/>
    </font>
    <font>
      <b/>
      <sz val="11"/>
      <color rgb="FFFF0000"/>
      <name val="Sylfaen"/>
      <family val="1"/>
      <charset val="204"/>
    </font>
    <font>
      <sz val="10"/>
      <name val="Sylfaen"/>
      <family val="1"/>
      <charset val="1"/>
    </font>
    <font>
      <sz val="10"/>
      <name val="Sylfaen"/>
      <family val="1"/>
      <charset val="204"/>
    </font>
    <font>
      <b/>
      <sz val="11"/>
      <color rgb="FFFF0000"/>
      <name val="Sylfaen"/>
      <family val="1"/>
    </font>
    <font>
      <b/>
      <sz val="11"/>
      <color rgb="FFFF0000"/>
      <name val="Arial"/>
      <family val="2"/>
      <charset val="204"/>
    </font>
    <font>
      <b/>
      <i/>
      <sz val="11"/>
      <color rgb="FFFF0000"/>
      <name val="Arial"/>
      <family val="2"/>
      <charset val="1"/>
    </font>
    <font>
      <b/>
      <i/>
      <sz val="11"/>
      <color rgb="FFFF0000"/>
      <name val="Arial"/>
      <family val="2"/>
    </font>
    <font>
      <b/>
      <sz val="10"/>
      <name val="Arial"/>
      <family val="2"/>
      <charset val="204"/>
    </font>
    <font>
      <b/>
      <u/>
      <sz val="10"/>
      <name val="AcadNusx"/>
    </font>
    <font>
      <sz val="12"/>
      <name val="AcadNusx"/>
    </font>
    <font>
      <b/>
      <i/>
      <sz val="10.5"/>
      <name val="Arial"/>
      <family val="2"/>
    </font>
    <font>
      <sz val="10"/>
      <color indexed="10"/>
      <name val="AcadNusx"/>
    </font>
    <font>
      <sz val="10"/>
      <color theme="0"/>
      <name val="Arial"/>
      <family val="2"/>
      <charset val="204"/>
    </font>
    <font>
      <b/>
      <sz val="10"/>
      <color theme="0"/>
      <name val="Arial"/>
      <family val="2"/>
      <charset val="204"/>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00467F"/>
        <bgColor indexed="64"/>
      </patternFill>
    </fill>
    <fill>
      <patternFill patternType="solid">
        <fgColor rgb="FFD9DADC"/>
        <bgColor indexed="64"/>
      </patternFill>
    </fill>
    <fill>
      <patternFill patternType="solid">
        <fgColor rgb="FFFFC425"/>
        <bgColor indexed="64"/>
      </patternFill>
    </fill>
    <fill>
      <patternFill patternType="solid">
        <fgColor rgb="FF0093D0"/>
        <bgColor indexed="64"/>
      </patternFill>
    </fill>
    <fill>
      <patternFill patternType="solid">
        <fgColor rgb="FF004680"/>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0"/>
      </left>
      <right style="thin">
        <color theme="0"/>
      </right>
      <top style="thin">
        <color theme="0"/>
      </top>
      <bottom style="thin">
        <color theme="0"/>
      </bottom>
      <diagonal/>
    </border>
    <border>
      <left style="thin">
        <color indexed="64"/>
      </left>
      <right/>
      <top/>
      <bottom/>
      <diagonal/>
    </border>
  </borders>
  <cellStyleXfs count="782">
    <xf numFmtId="0" fontId="0" fillId="0" borderId="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43" fillId="2" borderId="0" applyNumberFormat="0" applyBorder="0" applyAlignment="0" applyProtection="0"/>
    <xf numFmtId="0" fontId="43" fillId="3" borderId="0" applyNumberFormat="0" applyBorder="0" applyAlignment="0" applyProtection="0"/>
    <xf numFmtId="0" fontId="43" fillId="4" borderId="0" applyNumberFormat="0" applyBorder="0" applyAlignment="0" applyProtection="0"/>
    <xf numFmtId="0" fontId="43" fillId="5" borderId="0" applyNumberFormat="0" applyBorder="0" applyAlignment="0" applyProtection="0"/>
    <xf numFmtId="0" fontId="43" fillId="6" borderId="0" applyNumberFormat="0" applyBorder="0" applyAlignment="0" applyProtection="0"/>
    <xf numFmtId="0" fontId="43"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5" borderId="0" applyNumberFormat="0" applyBorder="0" applyAlignment="0" applyProtection="0"/>
    <xf numFmtId="0" fontId="43" fillId="8" borderId="0" applyNumberFormat="0" applyBorder="0" applyAlignment="0" applyProtection="0"/>
    <xf numFmtId="0" fontId="43"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44" fillId="12"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45" fillId="20" borderId="1" applyNumberFormat="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164" fontId="3" fillId="0" borderId="0" applyFont="0" applyFill="0" applyBorder="0" applyAlignment="0" applyProtection="0"/>
    <xf numFmtId="0" fontId="3"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74"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4" fontId="3"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4" fontId="77" fillId="0" borderId="0" applyFont="0" applyFill="0" applyBorder="0" applyAlignment="0" applyProtection="0"/>
    <xf numFmtId="167" fontId="35" fillId="0" borderId="0" applyFont="0" applyFill="0" applyBorder="0" applyAlignment="0" applyProtection="0"/>
    <xf numFmtId="43" fontId="35" fillId="0" borderId="0" applyFont="0" applyFill="0" applyBorder="0" applyAlignment="0" applyProtection="0"/>
    <xf numFmtId="167" fontId="14" fillId="0" borderId="0" applyFont="0" applyFill="0" applyBorder="0" applyAlignment="0" applyProtection="0"/>
    <xf numFmtId="43" fontId="35" fillId="0" borderId="0" applyFont="0" applyFill="0" applyBorder="0" applyAlignment="0" applyProtection="0"/>
    <xf numFmtId="176" fontId="35" fillId="0" borderId="0" applyFont="0" applyFill="0" applyBorder="0" applyAlignment="0" applyProtection="0"/>
    <xf numFmtId="43" fontId="67" fillId="0" borderId="0" applyFont="0" applyFill="0" applyBorder="0" applyAlignment="0" applyProtection="0"/>
    <xf numFmtId="176" fontId="35" fillId="0" borderId="0" applyFont="0" applyFill="0" applyBorder="0" applyAlignment="0" applyProtection="0"/>
    <xf numFmtId="167" fontId="35" fillId="0" borderId="0" applyFont="0" applyFill="0" applyBorder="0" applyAlignment="0" applyProtection="0"/>
    <xf numFmtId="167" fontId="3" fillId="0" borderId="0" applyFont="0" applyFill="0" applyBorder="0" applyAlignment="0" applyProtection="0"/>
    <xf numFmtId="167" fontId="35" fillId="0" borderId="0" applyFont="0" applyFill="0" applyBorder="0" applyAlignment="0" applyProtection="0"/>
    <xf numFmtId="175" fontId="35" fillId="0" borderId="0" applyFont="0" applyFill="0" applyBorder="0" applyAlignment="0" applyProtection="0"/>
    <xf numFmtId="175" fontId="78"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6" fontId="3" fillId="0" borderId="0" applyFont="0" applyFill="0" applyBorder="0" applyAlignment="0" applyProtection="0"/>
    <xf numFmtId="43" fontId="3" fillId="0" borderId="0" applyFont="0" applyFill="0" applyBorder="0" applyAlignment="0" applyProtection="0"/>
    <xf numFmtId="167" fontId="35" fillId="0" borderId="0" applyFont="0" applyFill="0" applyBorder="0" applyAlignment="0" applyProtection="0"/>
    <xf numFmtId="176" fontId="3" fillId="0" borderId="0" applyFont="0" applyFill="0" applyBorder="0" applyAlignment="0" applyProtection="0"/>
    <xf numFmtId="167" fontId="3"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46" fillId="3" borderId="0" applyNumberFormat="0" applyBorder="0" applyAlignment="0" applyProtection="0"/>
    <xf numFmtId="0" fontId="47" fillId="4"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8" fillId="0" borderId="0" applyNumberFormat="0" applyFill="0" applyBorder="0" applyAlignment="0" applyProtection="0"/>
    <xf numFmtId="0" fontId="30"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49" fillId="0" borderId="6" applyNumberFormat="0" applyFill="0" applyAlignment="0" applyProtection="0"/>
    <xf numFmtId="0" fontId="50" fillId="21" borderId="2" applyNumberFormat="0" applyAlignment="0" applyProtection="0"/>
    <xf numFmtId="0" fontId="5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43" fillId="22" borderId="8" applyNumberFormat="0" applyFont="0" applyAlignment="0" applyProtection="0"/>
    <xf numFmtId="0" fontId="5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5" fillId="0" borderId="0"/>
    <xf numFmtId="0" fontId="35" fillId="0" borderId="0"/>
    <xf numFmtId="0" fontId="35" fillId="0" borderId="0"/>
    <xf numFmtId="0" fontId="3" fillId="0" borderId="0"/>
    <xf numFmtId="0" fontId="3" fillId="0" borderId="0"/>
    <xf numFmtId="0" fontId="39" fillId="0" borderId="0"/>
    <xf numFmtId="0" fontId="39" fillId="0" borderId="0"/>
    <xf numFmtId="0" fontId="39" fillId="0" borderId="0"/>
    <xf numFmtId="0" fontId="35" fillId="0" borderId="0"/>
    <xf numFmtId="0" fontId="39" fillId="0" borderId="0"/>
    <xf numFmtId="0" fontId="39" fillId="0" borderId="0"/>
    <xf numFmtId="0" fontId="39" fillId="0" borderId="0"/>
    <xf numFmtId="0" fontId="14" fillId="0" borderId="0"/>
    <xf numFmtId="0" fontId="14" fillId="0" borderId="0"/>
    <xf numFmtId="0" fontId="14" fillId="0" borderId="0"/>
    <xf numFmtId="0" fontId="78" fillId="0" borderId="0"/>
    <xf numFmtId="0" fontId="14" fillId="0" borderId="0"/>
    <xf numFmtId="0" fontId="14" fillId="0" borderId="0"/>
    <xf numFmtId="0" fontId="39" fillId="0" borderId="0"/>
    <xf numFmtId="0" fontId="39" fillId="0" borderId="0"/>
    <xf numFmtId="0" fontId="78" fillId="0" borderId="0"/>
    <xf numFmtId="0" fontId="39" fillId="0" borderId="0"/>
    <xf numFmtId="0" fontId="3" fillId="0" borderId="0"/>
    <xf numFmtId="0" fontId="35" fillId="0" borderId="0"/>
    <xf numFmtId="0" fontId="3" fillId="0" borderId="0"/>
    <xf numFmtId="0" fontId="3" fillId="0" borderId="0"/>
    <xf numFmtId="0" fontId="39" fillId="0" borderId="0"/>
    <xf numFmtId="0" fontId="39" fillId="0" borderId="0"/>
    <xf numFmtId="0" fontId="39" fillId="0" borderId="0"/>
    <xf numFmtId="0" fontId="39" fillId="0" borderId="0"/>
    <xf numFmtId="0" fontId="3" fillId="0" borderId="0"/>
    <xf numFmtId="0" fontId="39" fillId="0" borderId="0"/>
    <xf numFmtId="0" fontId="39" fillId="0" borderId="0"/>
    <xf numFmtId="0" fontId="39" fillId="0" borderId="0"/>
    <xf numFmtId="0" fontId="3" fillId="0" borderId="0"/>
    <xf numFmtId="0" fontId="39" fillId="0" borderId="0"/>
    <xf numFmtId="0" fontId="39" fillId="0" borderId="0"/>
    <xf numFmtId="0" fontId="39" fillId="0" borderId="0"/>
    <xf numFmtId="0" fontId="3" fillId="0" borderId="0"/>
    <xf numFmtId="0" fontId="39" fillId="0" borderId="0"/>
    <xf numFmtId="0" fontId="39" fillId="0" borderId="0"/>
    <xf numFmtId="0" fontId="35" fillId="0" borderId="0"/>
    <xf numFmtId="0" fontId="35" fillId="0" borderId="0"/>
    <xf numFmtId="0" fontId="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0" borderId="0"/>
    <xf numFmtId="0" fontId="37" fillId="0" borderId="0"/>
    <xf numFmtId="0" fontId="3" fillId="0" borderId="0"/>
    <xf numFmtId="0" fontId="39" fillId="0" borderId="0"/>
    <xf numFmtId="0" fontId="35" fillId="0" borderId="0"/>
    <xf numFmtId="0" fontId="35" fillId="0" borderId="0"/>
    <xf numFmtId="0" fontId="35" fillId="0" borderId="0"/>
    <xf numFmtId="0" fontId="35" fillId="0" borderId="0"/>
    <xf numFmtId="0" fontId="3" fillId="0" borderId="0"/>
    <xf numFmtId="0" fontId="3" fillId="0" borderId="0"/>
    <xf numFmtId="0" fontId="35" fillId="0" borderId="0"/>
    <xf numFmtId="0" fontId="35" fillId="0" borderId="0"/>
    <xf numFmtId="0" fontId="35" fillId="0" borderId="0"/>
    <xf numFmtId="0" fontId="35" fillId="0" borderId="0"/>
    <xf numFmtId="0" fontId="3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xf numFmtId="0" fontId="35" fillId="0" borderId="0"/>
    <xf numFmtId="0" fontId="35" fillId="0" borderId="0"/>
    <xf numFmtId="0" fontId="35" fillId="0" borderId="0"/>
    <xf numFmtId="0" fontId="35" fillId="0" borderId="0"/>
    <xf numFmtId="0" fontId="3" fillId="0" borderId="0"/>
    <xf numFmtId="0" fontId="3" fillId="0" borderId="0"/>
    <xf numFmtId="0" fontId="31" fillId="0" borderId="0"/>
    <xf numFmtId="0" fontId="3" fillId="0" borderId="0"/>
    <xf numFmtId="0" fontId="35" fillId="0" borderId="0"/>
    <xf numFmtId="0" fontId="3" fillId="0" borderId="0"/>
    <xf numFmtId="0" fontId="3" fillId="0" borderId="0"/>
    <xf numFmtId="0" fontId="3" fillId="0" borderId="0"/>
    <xf numFmtId="0" fontId="35" fillId="0" borderId="0"/>
    <xf numFmtId="0" fontId="3" fillId="0" borderId="0"/>
    <xf numFmtId="0" fontId="3" fillId="0" borderId="0"/>
    <xf numFmtId="0" fontId="14" fillId="0" borderId="0"/>
    <xf numFmtId="0" fontId="78" fillId="0" borderId="0"/>
    <xf numFmtId="0" fontId="3" fillId="0" borderId="0"/>
    <xf numFmtId="0" fontId="3" fillId="0" borderId="0"/>
    <xf numFmtId="0" fontId="35" fillId="0" borderId="0"/>
    <xf numFmtId="0" fontId="3" fillId="0" borderId="0"/>
    <xf numFmtId="0" fontId="3" fillId="0" borderId="0"/>
    <xf numFmtId="0" fontId="35" fillId="0" borderId="0"/>
    <xf numFmtId="0" fontId="77" fillId="0" borderId="0"/>
    <xf numFmtId="0" fontId="78" fillId="0" borderId="0"/>
    <xf numFmtId="0" fontId="77" fillId="0" borderId="0"/>
    <xf numFmtId="0" fontId="77" fillId="0" borderId="0"/>
    <xf numFmtId="0" fontId="77" fillId="0" borderId="0"/>
    <xf numFmtId="0" fontId="35" fillId="0" borderId="0"/>
    <xf numFmtId="0" fontId="3" fillId="0" borderId="0"/>
    <xf numFmtId="0" fontId="3" fillId="0" borderId="0"/>
    <xf numFmtId="0" fontId="35" fillId="0" borderId="0"/>
    <xf numFmtId="0" fontId="3" fillId="0" borderId="0"/>
    <xf numFmtId="0" fontId="32" fillId="0" borderId="0"/>
    <xf numFmtId="0" fontId="35" fillId="0" borderId="0"/>
    <xf numFmtId="0" fontId="35" fillId="0" borderId="0"/>
    <xf numFmtId="0" fontId="35" fillId="0" borderId="0"/>
    <xf numFmtId="0" fontId="3" fillId="0" borderId="0"/>
    <xf numFmtId="0" fontId="78" fillId="0" borderId="0"/>
    <xf numFmtId="0" fontId="39" fillId="0" borderId="0"/>
    <xf numFmtId="0" fontId="35" fillId="0" borderId="0"/>
    <xf numFmtId="0" fontId="39" fillId="0" borderId="0"/>
    <xf numFmtId="0" fontId="39" fillId="0" borderId="0"/>
    <xf numFmtId="0" fontId="39" fillId="0" borderId="0"/>
    <xf numFmtId="0" fontId="3" fillId="0" borderId="0"/>
    <xf numFmtId="0" fontId="37" fillId="0" borderId="0"/>
    <xf numFmtId="0" fontId="35" fillId="0" borderId="0"/>
    <xf numFmtId="0" fontId="3" fillId="0" borderId="0"/>
    <xf numFmtId="0" fontId="37" fillId="0" borderId="0"/>
    <xf numFmtId="0" fontId="37" fillId="0" borderId="0"/>
    <xf numFmtId="0" fontId="3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 fillId="0" borderId="0"/>
    <xf numFmtId="0" fontId="35" fillId="0" borderId="0"/>
    <xf numFmtId="0" fontId="8" fillId="0" borderId="0"/>
    <xf numFmtId="0" fontId="14" fillId="22" borderId="8" applyNumberFormat="0" applyFont="0" applyAlignment="0" applyProtection="0"/>
    <xf numFmtId="0" fontId="3" fillId="22" borderId="8" applyNumberFormat="0" applyFont="0" applyAlignment="0" applyProtection="0"/>
    <xf numFmtId="0" fontId="3" fillId="22" borderId="8" applyNumberFormat="0" applyFont="0" applyAlignment="0" applyProtection="0"/>
    <xf numFmtId="0" fontId="3" fillId="22" borderId="8" applyNumberFormat="0" applyFont="0" applyAlignment="0" applyProtection="0"/>
    <xf numFmtId="0" fontId="3" fillId="22" borderId="8" applyNumberFormat="0" applyFont="0" applyAlignment="0" applyProtection="0"/>
    <xf numFmtId="0" fontId="3" fillId="22" borderId="8" applyNumberFormat="0" applyFont="0" applyAlignment="0" applyProtection="0"/>
    <xf numFmtId="0" fontId="3" fillId="22" borderId="8" applyNumberFormat="0" applyFont="0" applyAlignment="0" applyProtection="0"/>
    <xf numFmtId="0" fontId="3" fillId="22" borderId="8" applyNumberFormat="0" applyFont="0" applyAlignment="0" applyProtection="0"/>
    <xf numFmtId="0" fontId="3" fillId="22" borderId="8" applyNumberFormat="0" applyFont="0" applyAlignment="0" applyProtection="0"/>
    <xf numFmtId="0" fontId="3" fillId="22" borderId="8" applyNumberFormat="0" applyFont="0" applyAlignment="0" applyProtection="0"/>
    <xf numFmtId="0" fontId="3" fillId="22" borderId="8" applyNumberFormat="0" applyFont="0" applyAlignment="0" applyProtection="0"/>
    <xf numFmtId="0" fontId="3" fillId="22" borderId="8" applyNumberFormat="0" applyFont="0" applyAlignment="0" applyProtection="0"/>
    <xf numFmtId="0" fontId="3" fillId="22" borderId="8" applyNumberFormat="0" applyFont="0" applyAlignment="0" applyProtection="0"/>
    <xf numFmtId="0" fontId="3" fillId="22" borderId="8" applyNumberFormat="0" applyFont="0" applyAlignment="0" applyProtection="0"/>
    <xf numFmtId="0" fontId="23" fillId="20" borderId="9" applyNumberFormat="0" applyAlignment="0" applyProtection="0"/>
    <xf numFmtId="0" fontId="23" fillId="20" borderId="9" applyNumberFormat="0" applyAlignment="0" applyProtection="0"/>
    <xf numFmtId="0" fontId="23" fillId="20" borderId="9" applyNumberFormat="0" applyAlignment="0" applyProtection="0"/>
    <xf numFmtId="0" fontId="23" fillId="20" borderId="9" applyNumberFormat="0" applyAlignment="0" applyProtection="0"/>
    <xf numFmtId="0" fontId="23" fillId="20" borderId="9" applyNumberFormat="0" applyAlignment="0" applyProtection="0"/>
    <xf numFmtId="0" fontId="23" fillId="20" borderId="9" applyNumberFormat="0" applyAlignment="0" applyProtection="0"/>
    <xf numFmtId="0" fontId="23" fillId="20" borderId="9" applyNumberFormat="0" applyAlignment="0" applyProtection="0"/>
    <xf numFmtId="0" fontId="23" fillId="20" borderId="9" applyNumberFormat="0" applyAlignment="0" applyProtection="0"/>
    <xf numFmtId="0" fontId="23" fillId="20" borderId="9" applyNumberFormat="0" applyAlignment="0" applyProtection="0"/>
    <xf numFmtId="0" fontId="23" fillId="20" borderId="9" applyNumberFormat="0" applyAlignment="0" applyProtection="0"/>
    <xf numFmtId="0" fontId="23" fillId="20" borderId="9" applyNumberFormat="0" applyAlignment="0" applyProtection="0"/>
    <xf numFmtId="0" fontId="23" fillId="20" borderId="9" applyNumberFormat="0" applyAlignment="0" applyProtection="0"/>
    <xf numFmtId="0" fontId="23" fillId="20" borderId="9" applyNumberFormat="0" applyAlignment="0" applyProtection="0"/>
    <xf numFmtId="0" fontId="23" fillId="20" borderId="9" applyNumberFormat="0" applyAlignment="0" applyProtection="0"/>
    <xf numFmtId="0" fontId="53" fillId="0" borderId="0" applyNumberFormat="0" applyFill="0" applyBorder="0" applyAlignment="0" applyProtection="0"/>
    <xf numFmtId="0" fontId="54" fillId="0" borderId="3" applyNumberFormat="0" applyFill="0" applyAlignment="0" applyProtection="0"/>
    <xf numFmtId="0" fontId="55" fillId="0" borderId="4" applyNumberFormat="0" applyFill="0" applyAlignment="0" applyProtection="0"/>
    <xf numFmtId="0" fontId="56" fillId="0" borderId="5" applyNumberFormat="0" applyFill="0" applyAlignment="0" applyProtection="0"/>
    <xf numFmtId="0" fontId="56" fillId="0" borderId="0" applyNumberForma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9" borderId="0" applyNumberFormat="0" applyBorder="0" applyAlignment="0" applyProtection="0"/>
    <xf numFmtId="0" fontId="57" fillId="0" borderId="0" applyNumberFormat="0" applyFill="0" applyBorder="0" applyAlignment="0" applyProtection="0"/>
    <xf numFmtId="0" fontId="58" fillId="7" borderId="1" applyNumberFormat="0" applyAlignment="0" applyProtection="0"/>
    <xf numFmtId="0" fontId="8"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9" fillId="20" borderId="9"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5" fillId="0" borderId="0"/>
    <xf numFmtId="0" fontId="3" fillId="0" borderId="0"/>
    <xf numFmtId="0" fontId="3" fillId="0" borderId="0"/>
    <xf numFmtId="0" fontId="3" fillId="0" borderId="0"/>
    <xf numFmtId="0" fontId="78" fillId="0" borderId="0"/>
    <xf numFmtId="0" fontId="3" fillId="0" borderId="0"/>
    <xf numFmtId="0" fontId="3" fillId="0" borderId="0"/>
    <xf numFmtId="0" fontId="35" fillId="0" borderId="0"/>
    <xf numFmtId="0" fontId="35" fillId="0" borderId="0"/>
    <xf numFmtId="0" fontId="3" fillId="0" borderId="0"/>
    <xf numFmtId="0" fontId="3" fillId="0" borderId="0"/>
    <xf numFmtId="0" fontId="3" fillId="0" borderId="0"/>
    <xf numFmtId="0" fontId="3" fillId="0" borderId="0"/>
    <xf numFmtId="0" fontId="37" fillId="0" borderId="0"/>
    <xf numFmtId="0" fontId="77" fillId="0" borderId="0"/>
    <xf numFmtId="0" fontId="3" fillId="0" borderId="0"/>
    <xf numFmtId="0" fontId="3" fillId="0" borderId="0"/>
    <xf numFmtId="0" fontId="3" fillId="0" borderId="0"/>
    <xf numFmtId="9" fontId="3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0" borderId="0"/>
    <xf numFmtId="165" fontId="3" fillId="0" borderId="0" applyFont="0" applyFill="0" applyBorder="0" applyAlignment="0" applyProtection="0"/>
    <xf numFmtId="165" fontId="3"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94" fillId="0" borderId="0" applyFont="0" applyFill="0" applyBorder="0" applyAlignment="0" applyProtection="0"/>
    <xf numFmtId="9" fontId="94" fillId="0" borderId="0" applyFont="0" applyFill="0" applyBorder="0" applyAlignment="0" applyProtection="0"/>
    <xf numFmtId="0" fontId="158" fillId="0" borderId="0" applyNumberFormat="0" applyFill="0" applyBorder="0" applyAlignment="0" applyProtection="0"/>
  </cellStyleXfs>
  <cellXfs count="763">
    <xf numFmtId="0" fontId="0" fillId="0" borderId="0" xfId="0"/>
    <xf numFmtId="0" fontId="2" fillId="0" borderId="0" xfId="0" applyFont="1" applyAlignment="1">
      <alignment vertical="center"/>
    </xf>
    <xf numFmtId="0" fontId="27" fillId="26" borderId="10" xfId="0" applyFont="1" applyFill="1" applyBorder="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xf>
    <xf numFmtId="0" fontId="27" fillId="26" borderId="10" xfId="0" applyFont="1" applyFill="1" applyBorder="1" applyAlignment="1">
      <alignment horizontal="left" vertical="center" wrapText="1"/>
    </xf>
    <xf numFmtId="0" fontId="2" fillId="26" borderId="0" xfId="0" applyFont="1" applyFill="1" applyAlignment="1">
      <alignment horizontal="center" vertical="center" wrapText="1"/>
    </xf>
    <xf numFmtId="0" fontId="5" fillId="26" borderId="0" xfId="0" applyFont="1" applyFill="1" applyAlignment="1">
      <alignment horizontal="center" vertical="center" wrapText="1"/>
    </xf>
    <xf numFmtId="0" fontId="27" fillId="26" borderId="0" xfId="0" applyFont="1" applyFill="1" applyAlignment="1">
      <alignment horizontal="center" vertical="center" wrapText="1"/>
    </xf>
    <xf numFmtId="0" fontId="2" fillId="26" borderId="10" xfId="0" applyFont="1" applyFill="1" applyBorder="1" applyAlignment="1">
      <alignment horizontal="center" vertical="center" wrapText="1"/>
    </xf>
    <xf numFmtId="0" fontId="28" fillId="26" borderId="10" xfId="0" applyFont="1" applyFill="1" applyBorder="1" applyAlignment="1">
      <alignment horizontal="center" vertical="center" wrapText="1"/>
    </xf>
    <xf numFmtId="2" fontId="28" fillId="26" borderId="0" xfId="0" applyNumberFormat="1" applyFont="1" applyFill="1" applyAlignment="1">
      <alignment horizontal="center" vertical="center" wrapText="1"/>
    </xf>
    <xf numFmtId="0" fontId="28" fillId="26" borderId="0" xfId="0" applyFont="1" applyFill="1" applyAlignment="1">
      <alignment horizontal="center" vertical="center" wrapText="1"/>
    </xf>
    <xf numFmtId="0" fontId="27" fillId="26" borderId="0" xfId="0" applyFont="1" applyFill="1" applyAlignment="1">
      <alignment vertical="center" wrapText="1"/>
    </xf>
    <xf numFmtId="0" fontId="28" fillId="26" borderId="10" xfId="0" applyFont="1" applyFill="1" applyBorder="1" applyAlignment="1">
      <alignment vertical="center" wrapText="1"/>
    </xf>
    <xf numFmtId="0" fontId="2" fillId="26" borderId="12" xfId="0" applyFont="1" applyFill="1" applyBorder="1" applyAlignment="1">
      <alignment horizontal="center" vertical="center" wrapText="1"/>
    </xf>
    <xf numFmtId="168" fontId="28" fillId="26" borderId="0" xfId="0" applyNumberFormat="1" applyFont="1" applyFill="1" applyAlignment="1">
      <alignment horizontal="center" vertical="center" wrapText="1"/>
    </xf>
    <xf numFmtId="168" fontId="27" fillId="26" borderId="0" xfId="0" applyNumberFormat="1" applyFont="1" applyFill="1" applyAlignment="1">
      <alignment horizontal="center" vertical="center" wrapText="1"/>
    </xf>
    <xf numFmtId="0" fontId="27" fillId="26" borderId="0" xfId="664" applyFont="1" applyFill="1" applyAlignment="1">
      <alignment vertical="center"/>
    </xf>
    <xf numFmtId="0" fontId="2" fillId="26" borderId="0" xfId="0" applyFont="1" applyFill="1" applyAlignment="1">
      <alignment vertical="center" wrapText="1"/>
    </xf>
    <xf numFmtId="0" fontId="27" fillId="26" borderId="10" xfId="0" applyFont="1" applyFill="1" applyBorder="1" applyAlignment="1">
      <alignment horizontal="center" vertical="center"/>
    </xf>
    <xf numFmtId="0" fontId="28" fillId="26" borderId="10" xfId="527" applyFont="1" applyFill="1" applyBorder="1" applyAlignment="1">
      <alignment horizontal="center" vertical="center" wrapText="1"/>
    </xf>
    <xf numFmtId="0" fontId="27" fillId="26" borderId="10" xfId="527" applyFont="1" applyFill="1" applyBorder="1" applyAlignment="1">
      <alignment horizontal="center" vertical="center" wrapText="1"/>
    </xf>
    <xf numFmtId="0" fontId="27" fillId="26" borderId="0" xfId="0" applyFont="1" applyFill="1" applyAlignment="1">
      <alignment vertical="center"/>
    </xf>
    <xf numFmtId="2" fontId="27" fillId="26" borderId="0" xfId="0" applyNumberFormat="1" applyFont="1" applyFill="1" applyAlignment="1">
      <alignment horizontal="center" vertical="center" wrapText="1"/>
    </xf>
    <xf numFmtId="0" fontId="41" fillId="0" borderId="0" xfId="662" applyFont="1" applyAlignment="1">
      <alignment vertical="center"/>
    </xf>
    <xf numFmtId="0" fontId="42" fillId="0" borderId="0" xfId="662" applyFont="1" applyAlignment="1">
      <alignment horizontal="center" vertical="center"/>
    </xf>
    <xf numFmtId="0" fontId="27" fillId="26" borderId="0" xfId="662" applyFont="1" applyFill="1" applyAlignment="1">
      <alignment vertical="center"/>
    </xf>
    <xf numFmtId="0" fontId="28" fillId="26" borderId="0" xfId="0" applyFont="1" applyFill="1" applyAlignment="1">
      <alignment vertical="center"/>
    </xf>
    <xf numFmtId="0" fontId="28" fillId="26" borderId="10" xfId="567" applyFont="1" applyFill="1" applyBorder="1" applyAlignment="1">
      <alignment horizontal="center" vertical="center" wrapText="1"/>
    </xf>
    <xf numFmtId="0" fontId="27" fillId="26" borderId="10" xfId="567" applyFont="1" applyFill="1" applyBorder="1" applyAlignment="1">
      <alignment horizontal="center" vertical="center" wrapText="1"/>
    </xf>
    <xf numFmtId="0" fontId="27" fillId="26" borderId="10" xfId="568" applyFont="1" applyFill="1" applyBorder="1" applyAlignment="1">
      <alignment vertical="center" wrapText="1"/>
    </xf>
    <xf numFmtId="0" fontId="27" fillId="26" borderId="10" xfId="524" applyFont="1" applyFill="1" applyBorder="1" applyAlignment="1">
      <alignment horizontal="center" vertical="center" wrapText="1"/>
    </xf>
    <xf numFmtId="0" fontId="34" fillId="26" borderId="0" xfId="524" applyFont="1" applyFill="1" applyAlignment="1">
      <alignment vertical="center" wrapText="1"/>
    </xf>
    <xf numFmtId="0" fontId="34" fillId="26" borderId="0" xfId="524" applyFont="1" applyFill="1" applyAlignment="1">
      <alignment horizontal="center" vertical="center" wrapText="1"/>
    </xf>
    <xf numFmtId="0" fontId="29" fillId="26" borderId="0" xfId="524" applyFont="1" applyFill="1" applyAlignment="1">
      <alignment vertical="center" wrapText="1"/>
    </xf>
    <xf numFmtId="0" fontId="27" fillId="26" borderId="0" xfId="524" applyFont="1" applyFill="1" applyAlignment="1">
      <alignment horizontal="center" vertical="center" wrapText="1"/>
    </xf>
    <xf numFmtId="0" fontId="27" fillId="26" borderId="0" xfId="569" applyFont="1" applyFill="1" applyAlignment="1">
      <alignment horizontal="center" vertical="center" wrapText="1"/>
    </xf>
    <xf numFmtId="0" fontId="28" fillId="26" borderId="0" xfId="569" applyFont="1" applyFill="1" applyAlignment="1">
      <alignment horizontal="center" vertical="center" wrapText="1"/>
    </xf>
    <xf numFmtId="168" fontId="28" fillId="26" borderId="0" xfId="569" applyNumberFormat="1" applyFont="1" applyFill="1" applyAlignment="1">
      <alignment horizontal="center" vertical="center" wrapText="1"/>
    </xf>
    <xf numFmtId="4" fontId="28" fillId="26" borderId="0" xfId="0" applyNumberFormat="1" applyFont="1" applyFill="1" applyAlignment="1">
      <alignment horizontal="center" vertical="center" wrapText="1"/>
    </xf>
    <xf numFmtId="166" fontId="27" fillId="26" borderId="0" xfId="395" applyFont="1" applyFill="1" applyAlignment="1">
      <alignment vertical="center"/>
    </xf>
    <xf numFmtId="2" fontId="29" fillId="26" borderId="0" xfId="0" applyNumberFormat="1" applyFont="1" applyFill="1" applyAlignment="1">
      <alignment horizontal="center" vertical="center" wrapText="1"/>
    </xf>
    <xf numFmtId="0" fontId="28" fillId="26" borderId="0" xfId="524" applyFont="1" applyFill="1" applyAlignment="1">
      <alignment horizontal="center" vertical="center" wrapText="1"/>
    </xf>
    <xf numFmtId="0" fontId="28" fillId="26" borderId="10" xfId="524" applyFont="1" applyFill="1" applyBorder="1" applyAlignment="1">
      <alignment vertical="center" wrapText="1"/>
    </xf>
    <xf numFmtId="0" fontId="27" fillId="26" borderId="10" xfId="524" applyFont="1" applyFill="1" applyBorder="1" applyAlignment="1">
      <alignment vertical="center" wrapText="1"/>
    </xf>
    <xf numFmtId="0" fontId="2" fillId="26" borderId="0" xfId="524" applyFont="1" applyFill="1" applyAlignment="1">
      <alignment horizontal="center" vertical="center" wrapText="1"/>
    </xf>
    <xf numFmtId="9" fontId="27" fillId="26" borderId="10" xfId="524" applyNumberFormat="1" applyFont="1" applyFill="1" applyBorder="1" applyAlignment="1">
      <alignment horizontal="center" vertical="center" wrapText="1"/>
    </xf>
    <xf numFmtId="0" fontId="28" fillId="26" borderId="0" xfId="524" applyFont="1" applyFill="1" applyAlignment="1">
      <alignment vertical="center"/>
    </xf>
    <xf numFmtId="0" fontId="27" fillId="26" borderId="0" xfId="524" applyFont="1" applyFill="1" applyAlignment="1">
      <alignment vertical="center" wrapText="1"/>
    </xf>
    <xf numFmtId="0" fontId="5" fillId="26" borderId="0" xfId="527" applyFont="1" applyFill="1" applyAlignment="1">
      <alignment horizontal="center" vertical="center" wrapText="1"/>
    </xf>
    <xf numFmtId="0" fontId="2" fillId="26" borderId="0" xfId="524" applyFont="1" applyFill="1" applyAlignment="1">
      <alignment vertical="center"/>
    </xf>
    <xf numFmtId="0" fontId="5" fillId="26" borderId="0" xfId="524" applyFont="1" applyFill="1" applyAlignment="1">
      <alignment vertical="center"/>
    </xf>
    <xf numFmtId="0" fontId="2" fillId="26" borderId="0" xfId="524" applyFont="1" applyFill="1" applyAlignment="1">
      <alignment vertical="center" wrapText="1"/>
    </xf>
    <xf numFmtId="0" fontId="64" fillId="26" borderId="0" xfId="0" applyFont="1" applyFill="1" applyAlignment="1">
      <alignment horizontal="center" vertical="center" wrapText="1"/>
    </xf>
    <xf numFmtId="0" fontId="63" fillId="26" borderId="0" xfId="0" applyFont="1" applyFill="1" applyAlignment="1">
      <alignment horizontal="center" vertical="center" wrapText="1"/>
    </xf>
    <xf numFmtId="0" fontId="63" fillId="26" borderId="0" xfId="0" applyFont="1" applyFill="1" applyAlignment="1">
      <alignment vertical="center" wrapText="1"/>
    </xf>
    <xf numFmtId="0" fontId="64" fillId="26" borderId="0" xfId="524" applyFont="1" applyFill="1" applyAlignment="1">
      <alignment vertical="center" wrapText="1"/>
    </xf>
    <xf numFmtId="0" fontId="62" fillId="26" borderId="0" xfId="524" applyFont="1" applyFill="1" applyAlignment="1">
      <alignment horizontal="center" vertical="center"/>
    </xf>
    <xf numFmtId="0" fontId="65" fillId="26" borderId="0" xfId="524" applyFont="1" applyFill="1" applyAlignment="1">
      <alignment horizontal="center" vertical="center"/>
    </xf>
    <xf numFmtId="0" fontId="63" fillId="26" borderId="0" xfId="524" applyFont="1" applyFill="1" applyAlignment="1">
      <alignment horizontal="center" vertical="center"/>
    </xf>
    <xf numFmtId="0" fontId="63" fillId="26" borderId="0" xfId="524" applyFont="1" applyFill="1" applyAlignment="1">
      <alignment vertical="center" wrapText="1"/>
    </xf>
    <xf numFmtId="0" fontId="64" fillId="26" borderId="0" xfId="524" applyFont="1" applyFill="1" applyAlignment="1">
      <alignment horizontal="center" vertical="center" wrapText="1"/>
    </xf>
    <xf numFmtId="0" fontId="63" fillId="26" borderId="0" xfId="524" applyFont="1" applyFill="1" applyAlignment="1">
      <alignment horizontal="center" vertical="center" wrapText="1"/>
    </xf>
    <xf numFmtId="2" fontId="64" fillId="26" borderId="0" xfId="524" applyNumberFormat="1" applyFont="1" applyFill="1" applyAlignment="1">
      <alignment vertical="center" wrapText="1"/>
    </xf>
    <xf numFmtId="2" fontId="64" fillId="26" borderId="0" xfId="0" applyNumberFormat="1" applyFont="1" applyFill="1" applyAlignment="1">
      <alignment horizontal="center" vertical="center" wrapText="1"/>
    </xf>
    <xf numFmtId="0" fontId="27" fillId="26" borderId="10" xfId="649" applyFont="1" applyFill="1" applyBorder="1" applyAlignment="1">
      <alignment horizontal="center" vertical="center"/>
    </xf>
    <xf numFmtId="2" fontId="27" fillId="26" borderId="0" xfId="0" applyNumberFormat="1" applyFont="1" applyFill="1" applyAlignment="1">
      <alignment vertical="center" wrapText="1"/>
    </xf>
    <xf numFmtId="0" fontId="27" fillId="0" borderId="10" xfId="0" applyFont="1" applyBorder="1" applyAlignment="1">
      <alignment horizontal="left" vertical="center" wrapText="1"/>
    </xf>
    <xf numFmtId="0" fontId="3" fillId="26" borderId="0" xfId="0" applyFont="1" applyFill="1" applyAlignment="1">
      <alignment horizontal="center" vertical="center" wrapText="1"/>
    </xf>
    <xf numFmtId="0" fontId="3" fillId="26" borderId="0" xfId="0" applyFont="1" applyFill="1" applyAlignment="1">
      <alignment vertical="center" wrapText="1"/>
    </xf>
    <xf numFmtId="0" fontId="28" fillId="26" borderId="10" xfId="524" applyFont="1" applyFill="1" applyBorder="1" applyAlignment="1">
      <alignment horizontal="center" vertical="center" wrapText="1"/>
    </xf>
    <xf numFmtId="0" fontId="27" fillId="26" borderId="0" xfId="524" applyFont="1" applyFill="1" applyAlignment="1">
      <alignment horizontal="center" vertical="center"/>
    </xf>
    <xf numFmtId="2" fontId="28" fillId="26" borderId="0" xfId="0" applyNumberFormat="1" applyFont="1" applyFill="1" applyAlignment="1">
      <alignment horizontal="center" vertical="center"/>
    </xf>
    <xf numFmtId="0" fontId="2" fillId="26" borderId="0" xfId="524" applyFont="1" applyFill="1" applyAlignment="1">
      <alignment horizontal="center" vertical="center"/>
    </xf>
    <xf numFmtId="0" fontId="70" fillId="26" borderId="0" xfId="0" applyFont="1" applyFill="1" applyAlignment="1">
      <alignment horizontal="center" vertical="center" wrapText="1"/>
    </xf>
    <xf numFmtId="4" fontId="70" fillId="26" borderId="0" xfId="0" applyNumberFormat="1" applyFont="1" applyFill="1" applyAlignment="1">
      <alignment horizontal="center" vertical="center" wrapText="1"/>
    </xf>
    <xf numFmtId="0" fontId="29" fillId="26" borderId="0" xfId="0" applyFont="1" applyFill="1" applyAlignment="1">
      <alignment horizontal="center" vertical="center" wrapText="1"/>
    </xf>
    <xf numFmtId="0" fontId="3" fillId="26" borderId="0" xfId="524" applyFont="1" applyFill="1" applyAlignment="1">
      <alignment horizontal="center" vertical="center" wrapText="1"/>
    </xf>
    <xf numFmtId="0" fontId="28" fillId="26" borderId="0" xfId="527" applyFont="1" applyFill="1" applyAlignment="1">
      <alignment horizontal="center" vertical="center" wrapText="1"/>
    </xf>
    <xf numFmtId="0" fontId="28" fillId="26" borderId="0" xfId="524" applyFont="1" applyFill="1" applyAlignment="1">
      <alignment vertical="center" wrapText="1"/>
    </xf>
    <xf numFmtId="0" fontId="40" fillId="26" borderId="10" xfId="0" applyFont="1" applyFill="1" applyBorder="1" applyAlignment="1">
      <alignment vertical="center" wrapText="1"/>
    </xf>
    <xf numFmtId="0" fontId="5" fillId="26" borderId="12" xfId="527" applyFont="1" applyFill="1" applyBorder="1" applyAlignment="1">
      <alignment horizontal="center" vertical="center" wrapText="1"/>
    </xf>
    <xf numFmtId="168" fontId="29" fillId="26" borderId="0" xfId="0" applyNumberFormat="1" applyFont="1" applyFill="1" applyAlignment="1">
      <alignment horizontal="center" vertical="center" wrapText="1"/>
    </xf>
    <xf numFmtId="4" fontId="3" fillId="26" borderId="0" xfId="0" applyNumberFormat="1" applyFont="1" applyFill="1" applyAlignment="1">
      <alignment vertical="center" wrapText="1"/>
    </xf>
    <xf numFmtId="2" fontId="28" fillId="26" borderId="0" xfId="524" applyNumberFormat="1" applyFont="1" applyFill="1" applyAlignment="1">
      <alignment vertical="center" wrapText="1"/>
    </xf>
    <xf numFmtId="2" fontId="27" fillId="26" borderId="0" xfId="524" applyNumberFormat="1" applyFont="1" applyFill="1" applyAlignment="1">
      <alignment vertical="center" wrapText="1"/>
    </xf>
    <xf numFmtId="0" fontId="27" fillId="26" borderId="10" xfId="524" applyFont="1" applyFill="1" applyBorder="1" applyAlignment="1">
      <alignment vertical="center"/>
    </xf>
    <xf numFmtId="173" fontId="27" fillId="26" borderId="10" xfId="524" applyNumberFormat="1" applyFont="1" applyFill="1" applyBorder="1" applyAlignment="1">
      <alignment horizontal="center" vertical="center" wrapText="1"/>
    </xf>
    <xf numFmtId="0" fontId="27" fillId="26" borderId="12" xfId="524" applyFont="1" applyFill="1" applyBorder="1" applyAlignment="1">
      <alignment horizontal="center" vertical="center" wrapText="1"/>
    </xf>
    <xf numFmtId="49" fontId="27" fillId="26" borderId="10" xfId="524" applyNumberFormat="1" applyFont="1" applyFill="1" applyBorder="1" applyAlignment="1">
      <alignment horizontal="center" vertical="center" wrapText="1"/>
    </xf>
    <xf numFmtId="49" fontId="82" fillId="27" borderId="11" xfId="524" applyNumberFormat="1" applyFont="1" applyFill="1" applyBorder="1" applyAlignment="1">
      <alignment horizontal="center" vertical="center" wrapText="1"/>
    </xf>
    <xf numFmtId="49" fontId="82" fillId="26" borderId="10" xfId="524" applyNumberFormat="1" applyFont="1" applyFill="1" applyBorder="1" applyAlignment="1">
      <alignment horizontal="center" vertical="center" wrapText="1"/>
    </xf>
    <xf numFmtId="0" fontId="38" fillId="26" borderId="0" xfId="524" applyFont="1" applyFill="1" applyAlignment="1">
      <alignment horizontal="center" vertical="center" wrapText="1"/>
    </xf>
    <xf numFmtId="0" fontId="38" fillId="25" borderId="16" xfId="527" applyFont="1" applyFill="1" applyBorder="1" applyAlignment="1">
      <alignment horizontal="center" vertical="center" wrapText="1"/>
    </xf>
    <xf numFmtId="0" fontId="38" fillId="26" borderId="0" xfId="0" applyFont="1" applyFill="1" applyAlignment="1">
      <alignment horizontal="center" vertical="center" wrapText="1"/>
    </xf>
    <xf numFmtId="0" fontId="34" fillId="26" borderId="10" xfId="0" applyFont="1" applyFill="1" applyBorder="1" applyAlignment="1">
      <alignment horizontal="center" vertical="center" wrapText="1"/>
    </xf>
    <xf numFmtId="0" fontId="38" fillId="26" borderId="10" xfId="568" applyFont="1" applyFill="1" applyBorder="1" applyAlignment="1">
      <alignment horizontal="center" vertical="center" wrapText="1"/>
    </xf>
    <xf numFmtId="0" fontId="38" fillId="26" borderId="10" xfId="536" applyFont="1" applyFill="1" applyBorder="1" applyAlignment="1">
      <alignment horizontal="center" vertical="center" wrapText="1"/>
    </xf>
    <xf numFmtId="0" fontId="38" fillId="26" borderId="10" xfId="524" applyFont="1" applyFill="1" applyBorder="1" applyAlignment="1">
      <alignment horizontal="center" vertical="center" wrapText="1"/>
    </xf>
    <xf numFmtId="0" fontId="34" fillId="26" borderId="11" xfId="524" applyFont="1" applyFill="1" applyBorder="1" applyAlignment="1">
      <alignment horizontal="center" vertical="center" wrapText="1"/>
    </xf>
    <xf numFmtId="0" fontId="34" fillId="26" borderId="10" xfId="524" applyFont="1" applyFill="1" applyBorder="1" applyAlignment="1">
      <alignment horizontal="center" vertical="center" wrapText="1"/>
    </xf>
    <xf numFmtId="0" fontId="38" fillId="26" borderId="10" xfId="768" applyFont="1" applyFill="1" applyBorder="1" applyAlignment="1">
      <alignment horizontal="center" vertical="center" wrapText="1"/>
    </xf>
    <xf numFmtId="0" fontId="34" fillId="26" borderId="0" xfId="0" applyFont="1" applyFill="1" applyAlignment="1">
      <alignment vertical="center" wrapText="1"/>
    </xf>
    <xf numFmtId="0" fontId="38" fillId="26" borderId="10" xfId="527" applyFont="1" applyFill="1" applyBorder="1" applyAlignment="1">
      <alignment horizontal="center" vertical="center" wrapText="1"/>
    </xf>
    <xf numFmtId="0" fontId="81" fillId="26" borderId="10" xfId="524" applyFont="1" applyFill="1" applyBorder="1" applyAlignment="1">
      <alignment horizontal="center" vertical="center" wrapText="1"/>
    </xf>
    <xf numFmtId="0" fontId="80" fillId="26" borderId="10" xfId="524" applyFont="1" applyFill="1" applyBorder="1" applyAlignment="1">
      <alignment horizontal="center" vertical="center" wrapText="1"/>
    </xf>
    <xf numFmtId="2" fontId="27" fillId="26" borderId="0" xfId="524" applyNumberFormat="1" applyFont="1" applyFill="1" applyAlignment="1">
      <alignment horizontal="center" vertical="center"/>
    </xf>
    <xf numFmtId="0" fontId="38" fillId="26" borderId="10" xfId="524" applyFont="1" applyFill="1" applyBorder="1" applyAlignment="1">
      <alignment vertical="center" wrapText="1"/>
    </xf>
    <xf numFmtId="49" fontId="34" fillId="26" borderId="11" xfId="524" applyNumberFormat="1" applyFont="1" applyFill="1" applyBorder="1" applyAlignment="1">
      <alignment horizontal="center" vertical="center" wrapText="1"/>
    </xf>
    <xf numFmtId="0" fontId="60" fillId="26" borderId="0" xfId="524" applyFont="1" applyFill="1" applyAlignment="1">
      <alignment horizontal="center" vertical="center"/>
    </xf>
    <xf numFmtId="0" fontId="72" fillId="26" borderId="0" xfId="524" applyFont="1" applyFill="1" applyAlignment="1">
      <alignment horizontal="center" vertical="center" wrapText="1"/>
    </xf>
    <xf numFmtId="168" fontId="72" fillId="26" borderId="0" xfId="0" applyNumberFormat="1" applyFont="1" applyFill="1" applyAlignment="1">
      <alignment horizontal="center" vertical="center" wrapText="1"/>
    </xf>
    <xf numFmtId="4" fontId="72" fillId="26" borderId="0" xfId="524" applyNumberFormat="1" applyFont="1" applyFill="1" applyAlignment="1">
      <alignment horizontal="center" vertical="center" wrapText="1"/>
    </xf>
    <xf numFmtId="0" fontId="72" fillId="26" borderId="0" xfId="527" applyFont="1" applyFill="1" applyAlignment="1">
      <alignment horizontal="center" vertical="center" wrapText="1"/>
    </xf>
    <xf numFmtId="0" fontId="29" fillId="26" borderId="0" xfId="524" applyFont="1" applyFill="1" applyAlignment="1">
      <alignment horizontal="center" vertical="center" wrapText="1"/>
    </xf>
    <xf numFmtId="0" fontId="7" fillId="26" borderId="0" xfId="567" applyFont="1" applyFill="1" applyAlignment="1">
      <alignment vertical="center"/>
    </xf>
    <xf numFmtId="0" fontId="6" fillId="26" borderId="0" xfId="662" applyFont="1" applyFill="1" applyAlignment="1">
      <alignment vertical="center"/>
    </xf>
    <xf numFmtId="0" fontId="6" fillId="26" borderId="0" xfId="524" applyFont="1" applyFill="1" applyAlignment="1">
      <alignment vertical="center"/>
    </xf>
    <xf numFmtId="0" fontId="7" fillId="26" borderId="0" xfId="524" applyFont="1" applyFill="1" applyAlignment="1">
      <alignment vertical="center"/>
    </xf>
    <xf numFmtId="0" fontId="27" fillId="0" borderId="0" xfId="0" applyFont="1"/>
    <xf numFmtId="0" fontId="27" fillId="26" borderId="10" xfId="524" applyFont="1" applyFill="1" applyBorder="1" applyAlignment="1">
      <alignment horizontal="center" vertical="center"/>
    </xf>
    <xf numFmtId="0" fontId="27" fillId="0" borderId="10" xfId="0" applyFont="1" applyBorder="1" applyAlignment="1">
      <alignment horizontal="center" vertical="center"/>
    </xf>
    <xf numFmtId="0" fontId="34" fillId="26" borderId="0" xfId="0" applyFont="1" applyFill="1" applyAlignment="1">
      <alignment horizontal="center" vertical="center" wrapText="1"/>
    </xf>
    <xf numFmtId="0" fontId="74" fillId="26" borderId="0" xfId="567" applyFont="1" applyFill="1" applyAlignment="1">
      <alignment horizontal="center" vertical="center"/>
    </xf>
    <xf numFmtId="0" fontId="74" fillId="26" borderId="0" xfId="524" applyFont="1" applyFill="1" applyAlignment="1">
      <alignment horizontal="center" vertical="center"/>
    </xf>
    <xf numFmtId="0" fontId="75" fillId="26" borderId="0" xfId="524" applyFont="1" applyFill="1" applyAlignment="1">
      <alignment horizontal="center" vertical="center"/>
    </xf>
    <xf numFmtId="0" fontId="28" fillId="26" borderId="10" xfId="580" applyFont="1" applyFill="1" applyBorder="1" applyAlignment="1">
      <alignment horizontal="center" vertical="center"/>
    </xf>
    <xf numFmtId="0" fontId="68" fillId="26" borderId="0" xfId="524" applyFont="1" applyFill="1" applyAlignment="1">
      <alignment horizontal="center" vertical="center"/>
    </xf>
    <xf numFmtId="0" fontId="69" fillId="26" borderId="0" xfId="524" applyFont="1" applyFill="1" applyAlignment="1">
      <alignment vertical="center" wrapText="1"/>
    </xf>
    <xf numFmtId="0" fontId="34" fillId="26" borderId="11" xfId="524" applyFont="1" applyFill="1" applyBorder="1" applyAlignment="1">
      <alignment horizontal="center" vertical="center"/>
    </xf>
    <xf numFmtId="49" fontId="34" fillId="26" borderId="10" xfId="524" applyNumberFormat="1" applyFont="1" applyFill="1" applyBorder="1" applyAlignment="1">
      <alignment horizontal="center" vertical="center" wrapText="1"/>
    </xf>
    <xf numFmtId="0" fontId="34" fillId="28" borderId="11" xfId="524" applyFont="1" applyFill="1" applyBorder="1" applyAlignment="1">
      <alignment horizontal="center" vertical="center" wrapText="1"/>
    </xf>
    <xf numFmtId="0" fontId="34" fillId="28" borderId="10" xfId="524" applyFont="1" applyFill="1" applyBorder="1" applyAlignment="1">
      <alignment horizontal="center" vertical="center" wrapText="1"/>
    </xf>
    <xf numFmtId="0" fontId="38" fillId="25" borderId="19" xfId="524" applyFont="1" applyFill="1" applyBorder="1" applyAlignment="1">
      <alignment horizontal="center" vertical="center" wrapText="1"/>
    </xf>
    <xf numFmtId="2" fontId="61" fillId="26" borderId="0" xfId="524" applyNumberFormat="1" applyFont="1" applyFill="1" applyAlignment="1">
      <alignment horizontal="center" vertical="center" wrapText="1"/>
    </xf>
    <xf numFmtId="0" fontId="80" fillId="26" borderId="11" xfId="524" applyFont="1" applyFill="1" applyBorder="1" applyAlignment="1">
      <alignment horizontal="center" vertical="center" wrapText="1"/>
    </xf>
    <xf numFmtId="49" fontId="83" fillId="27" borderId="11" xfId="524" applyNumberFormat="1" applyFont="1" applyFill="1" applyBorder="1" applyAlignment="1">
      <alignment horizontal="center" vertical="center" wrapText="1"/>
    </xf>
    <xf numFmtId="0" fontId="80" fillId="0" borderId="11" xfId="524" applyFont="1" applyBorder="1" applyAlignment="1">
      <alignment horizontal="center" vertical="center" wrapText="1"/>
    </xf>
    <xf numFmtId="0" fontId="35" fillId="0" borderId="0" xfId="524"/>
    <xf numFmtId="0" fontId="81" fillId="26" borderId="11" xfId="524" applyFont="1" applyFill="1" applyBorder="1" applyAlignment="1">
      <alignment horizontal="center" vertical="center" wrapText="1"/>
    </xf>
    <xf numFmtId="0" fontId="27" fillId="26" borderId="0" xfId="524" applyFont="1" applyFill="1" applyAlignment="1">
      <alignment horizontal="right" vertical="center" wrapText="1"/>
    </xf>
    <xf numFmtId="0" fontId="28" fillId="26" borderId="0" xfId="524" applyFont="1" applyFill="1" applyAlignment="1">
      <alignment horizontal="right" vertical="center" wrapText="1"/>
    </xf>
    <xf numFmtId="0" fontId="29" fillId="26" borderId="0" xfId="524" applyFont="1" applyFill="1" applyAlignment="1">
      <alignment horizontal="right" vertical="center" wrapText="1"/>
    </xf>
    <xf numFmtId="168" fontId="28" fillId="26" borderId="0" xfId="524" applyNumberFormat="1" applyFont="1" applyFill="1" applyAlignment="1">
      <alignment horizontal="right" vertical="center" wrapText="1"/>
    </xf>
    <xf numFmtId="0" fontId="28" fillId="26" borderId="0" xfId="524" applyFont="1" applyFill="1" applyAlignment="1">
      <alignment horizontal="right" vertical="center"/>
    </xf>
    <xf numFmtId="0" fontId="27" fillId="26" borderId="29" xfId="664" applyFont="1" applyFill="1" applyBorder="1" applyAlignment="1">
      <alignment vertical="center"/>
    </xf>
    <xf numFmtId="0" fontId="27" fillId="26" borderId="30" xfId="664" applyFont="1" applyFill="1" applyBorder="1" applyAlignment="1">
      <alignment vertical="center"/>
    </xf>
    <xf numFmtId="0" fontId="33" fillId="26" borderId="0" xfId="664" applyFont="1" applyFill="1" applyAlignment="1">
      <alignment vertical="center"/>
    </xf>
    <xf numFmtId="0" fontId="27" fillId="26" borderId="31" xfId="524" applyFont="1" applyFill="1" applyBorder="1" applyAlignment="1">
      <alignment vertical="center"/>
    </xf>
    <xf numFmtId="0" fontId="76" fillId="26" borderId="32" xfId="524" applyFont="1" applyFill="1" applyBorder="1" applyAlignment="1">
      <alignment vertical="center"/>
    </xf>
    <xf numFmtId="0" fontId="28" fillId="26" borderId="32" xfId="524" applyFont="1" applyFill="1" applyBorder="1" applyAlignment="1">
      <alignment vertical="center"/>
    </xf>
    <xf numFmtId="0" fontId="27" fillId="26" borderId="33" xfId="524" applyFont="1" applyFill="1" applyBorder="1" applyAlignment="1">
      <alignment horizontal="center" vertical="center"/>
    </xf>
    <xf numFmtId="168" fontId="27" fillId="26" borderId="0" xfId="664" applyNumberFormat="1" applyFont="1" applyFill="1" applyAlignment="1">
      <alignment vertical="center"/>
    </xf>
    <xf numFmtId="0" fontId="38" fillId="26" borderId="10" xfId="0" applyFont="1" applyFill="1" applyBorder="1" applyAlignment="1">
      <alignment horizontal="center" vertical="center" wrapText="1"/>
    </xf>
    <xf numFmtId="0" fontId="38" fillId="26" borderId="0" xfId="0" applyFont="1" applyFill="1" applyAlignment="1">
      <alignment vertical="center"/>
    </xf>
    <xf numFmtId="0" fontId="38" fillId="26" borderId="0" xfId="0" applyFont="1" applyFill="1" applyAlignment="1">
      <alignment horizontal="center" vertical="center"/>
    </xf>
    <xf numFmtId="0" fontId="34" fillId="26" borderId="0" xfId="0" applyFont="1" applyFill="1" applyAlignment="1">
      <alignment horizontal="center" vertical="center"/>
    </xf>
    <xf numFmtId="0" fontId="71" fillId="26" borderId="0" xfId="662" applyFont="1" applyFill="1" applyAlignment="1">
      <alignment horizontal="center" vertical="center"/>
    </xf>
    <xf numFmtId="2" fontId="34" fillId="26" borderId="10" xfId="524" applyNumberFormat="1" applyFont="1" applyFill="1" applyBorder="1" applyAlignment="1">
      <alignment horizontal="center" vertical="center" wrapText="1"/>
    </xf>
    <xf numFmtId="9" fontId="34" fillId="26" borderId="10" xfId="0" applyNumberFormat="1" applyFont="1" applyFill="1" applyBorder="1" applyAlignment="1">
      <alignment horizontal="center" vertical="center" wrapText="1"/>
    </xf>
    <xf numFmtId="4" fontId="34" fillId="26" borderId="10" xfId="0" applyNumberFormat="1" applyFont="1" applyFill="1" applyBorder="1" applyAlignment="1">
      <alignment horizontal="center" vertical="center" wrapText="1"/>
    </xf>
    <xf numFmtId="4" fontId="34" fillId="26" borderId="15" xfId="0" applyNumberFormat="1" applyFont="1" applyFill="1" applyBorder="1" applyAlignment="1">
      <alignment horizontal="center" vertical="center" wrapText="1"/>
    </xf>
    <xf numFmtId="2" fontId="34" fillId="26" borderId="10" xfId="0" applyNumberFormat="1" applyFont="1" applyFill="1" applyBorder="1" applyAlignment="1">
      <alignment horizontal="center" vertical="center" wrapText="1"/>
    </xf>
    <xf numFmtId="2" fontId="38" fillId="26" borderId="10" xfId="0" applyNumberFormat="1" applyFont="1" applyFill="1" applyBorder="1" applyAlignment="1">
      <alignment horizontal="center" vertical="center" wrapText="1"/>
    </xf>
    <xf numFmtId="0" fontId="34" fillId="0" borderId="0" xfId="0" applyFont="1"/>
    <xf numFmtId="0" fontId="34" fillId="26" borderId="0" xfId="0" applyFont="1" applyFill="1"/>
    <xf numFmtId="2" fontId="34" fillId="26" borderId="10" xfId="567" applyNumberFormat="1" applyFont="1" applyFill="1" applyBorder="1" applyAlignment="1">
      <alignment horizontal="center" vertical="center" wrapText="1"/>
    </xf>
    <xf numFmtId="2" fontId="34" fillId="26" borderId="10" xfId="527" applyNumberFormat="1" applyFont="1" applyFill="1" applyBorder="1" applyAlignment="1">
      <alignment horizontal="center" vertical="center" wrapText="1"/>
    </xf>
    <xf numFmtId="4" fontId="38" fillId="26" borderId="10" xfId="0" applyNumberFormat="1" applyFont="1" applyFill="1" applyBorder="1" applyAlignment="1">
      <alignment horizontal="center" vertical="center" wrapText="1"/>
    </xf>
    <xf numFmtId="2" fontId="34" fillId="26" borderId="0" xfId="0" applyNumberFormat="1" applyFont="1" applyFill="1" applyAlignment="1">
      <alignment horizontal="center" vertical="center" wrapText="1"/>
    </xf>
    <xf numFmtId="2" fontId="34" fillId="26" borderId="15" xfId="524" applyNumberFormat="1" applyFont="1" applyFill="1" applyBorder="1" applyAlignment="1">
      <alignment horizontal="center" vertical="center" wrapText="1"/>
    </xf>
    <xf numFmtId="0" fontId="71" fillId="26" borderId="0" xfId="662" applyFont="1" applyFill="1" applyAlignment="1">
      <alignment vertical="center"/>
    </xf>
    <xf numFmtId="0" fontId="2" fillId="29" borderId="10" xfId="524" applyFont="1" applyFill="1" applyBorder="1" applyAlignment="1">
      <alignment horizontal="center" vertical="center"/>
    </xf>
    <xf numFmtId="2" fontId="34" fillId="26" borderId="0" xfId="524" applyNumberFormat="1" applyFont="1" applyFill="1" applyAlignment="1">
      <alignment horizontal="center" vertical="center" wrapText="1"/>
    </xf>
    <xf numFmtId="0" fontId="35" fillId="0" borderId="0" xfId="0" applyFont="1" applyAlignment="1">
      <alignment horizontal="center"/>
    </xf>
    <xf numFmtId="49" fontId="28" fillId="26" borderId="10" xfId="524" applyNumberFormat="1" applyFont="1" applyFill="1" applyBorder="1" applyAlignment="1">
      <alignment horizontal="center" vertical="center" wrapText="1"/>
    </xf>
    <xf numFmtId="4" fontId="34" fillId="26" borderId="15" xfId="527" applyNumberFormat="1" applyFont="1" applyFill="1" applyBorder="1" applyAlignment="1">
      <alignment horizontal="center" vertical="center" wrapText="1"/>
    </xf>
    <xf numFmtId="0" fontId="5" fillId="29" borderId="24" xfId="524" applyFont="1" applyFill="1" applyBorder="1" applyAlignment="1">
      <alignment horizontal="center" vertical="center"/>
    </xf>
    <xf numFmtId="0" fontId="2" fillId="29" borderId="34" xfId="524" applyFont="1" applyFill="1" applyBorder="1" applyAlignment="1">
      <alignment horizontal="center" vertical="center"/>
    </xf>
    <xf numFmtId="0" fontId="35" fillId="29" borderId="34" xfId="524" applyFill="1" applyBorder="1" applyAlignment="1">
      <alignment horizontal="center" vertical="center"/>
    </xf>
    <xf numFmtId="0" fontId="35" fillId="29" borderId="35" xfId="524" applyFill="1" applyBorder="1" applyAlignment="1">
      <alignment horizontal="center" vertical="center"/>
    </xf>
    <xf numFmtId="2" fontId="34" fillId="26" borderId="0" xfId="524" applyNumberFormat="1" applyFont="1" applyFill="1" applyAlignment="1">
      <alignment vertical="center" wrapText="1"/>
    </xf>
    <xf numFmtId="0" fontId="2" fillId="26" borderId="14" xfId="0" applyFont="1" applyFill="1" applyBorder="1" applyAlignment="1">
      <alignment horizontal="center" vertical="center" wrapText="1"/>
    </xf>
    <xf numFmtId="0" fontId="76" fillId="26" borderId="10" xfId="0" applyFont="1" applyFill="1" applyBorder="1" applyAlignment="1">
      <alignment horizontal="center" vertical="center"/>
    </xf>
    <xf numFmtId="2" fontId="35" fillId="26" borderId="10" xfId="0" applyNumberFormat="1" applyFont="1" applyFill="1" applyBorder="1" applyAlignment="1">
      <alignment horizontal="center" vertical="center"/>
    </xf>
    <xf numFmtId="168" fontId="35" fillId="26" borderId="10" xfId="0" applyNumberFormat="1" applyFont="1" applyFill="1" applyBorder="1" applyAlignment="1">
      <alignment horizontal="center" vertical="center" wrapText="1"/>
    </xf>
    <xf numFmtId="0" fontId="35" fillId="26" borderId="10" xfId="0" applyFont="1" applyFill="1" applyBorder="1" applyAlignment="1">
      <alignment horizontal="center" vertical="center" wrapText="1"/>
    </xf>
    <xf numFmtId="0" fontId="35" fillId="26" borderId="10" xfId="0" applyFont="1" applyFill="1" applyBorder="1" applyAlignment="1">
      <alignment horizontal="center" vertical="center"/>
    </xf>
    <xf numFmtId="0" fontId="76" fillId="26" borderId="0" xfId="0" applyFont="1" applyFill="1" applyAlignment="1">
      <alignment horizontal="center" vertical="center" wrapText="1"/>
    </xf>
    <xf numFmtId="170" fontId="38" fillId="26" borderId="0" xfId="0" applyNumberFormat="1" applyFont="1" applyFill="1" applyAlignment="1">
      <alignment horizontal="center" vertical="center" wrapText="1"/>
    </xf>
    <xf numFmtId="4" fontId="38" fillId="26" borderId="0" xfId="0" applyNumberFormat="1" applyFont="1" applyFill="1" applyAlignment="1">
      <alignment horizontal="center" vertical="center" wrapText="1"/>
    </xf>
    <xf numFmtId="4" fontId="34" fillId="26" borderId="25" xfId="0" applyNumberFormat="1" applyFont="1" applyFill="1" applyBorder="1" applyAlignment="1">
      <alignment horizontal="center" vertical="center" wrapText="1"/>
    </xf>
    <xf numFmtId="0" fontId="76" fillId="26" borderId="10" xfId="527" applyFont="1" applyFill="1" applyBorder="1" applyAlignment="1">
      <alignment horizontal="center" vertical="center" wrapText="1"/>
    </xf>
    <xf numFmtId="9" fontId="38" fillId="26" borderId="10" xfId="527" applyNumberFormat="1" applyFont="1" applyFill="1" applyBorder="1" applyAlignment="1">
      <alignment horizontal="center" vertical="center" wrapText="1"/>
    </xf>
    <xf numFmtId="4" fontId="38" fillId="26" borderId="10" xfId="527" applyNumberFormat="1" applyFont="1" applyFill="1" applyBorder="1" applyAlignment="1">
      <alignment horizontal="center" vertical="center" wrapText="1"/>
    </xf>
    <xf numFmtId="0" fontId="89" fillId="26" borderId="0" xfId="524" applyFont="1" applyFill="1" applyAlignment="1">
      <alignment vertical="center" wrapText="1"/>
    </xf>
    <xf numFmtId="0" fontId="88" fillId="26" borderId="0" xfId="524" applyFont="1" applyFill="1" applyAlignment="1">
      <alignment vertical="center" wrapText="1"/>
    </xf>
    <xf numFmtId="0" fontId="72" fillId="26" borderId="0" xfId="524" applyFont="1" applyFill="1" applyAlignment="1">
      <alignment vertical="center" wrapText="1"/>
    </xf>
    <xf numFmtId="169" fontId="88" fillId="26" borderId="0" xfId="524" applyNumberFormat="1" applyFont="1" applyFill="1" applyAlignment="1">
      <alignment vertical="center" wrapText="1"/>
    </xf>
    <xf numFmtId="4" fontId="88" fillId="26" borderId="0" xfId="524" applyNumberFormat="1" applyFont="1" applyFill="1" applyAlignment="1">
      <alignment vertical="center" wrapText="1"/>
    </xf>
    <xf numFmtId="4" fontId="34" fillId="26" borderId="0" xfId="524" applyNumberFormat="1" applyFont="1" applyFill="1" applyAlignment="1">
      <alignment vertical="center" wrapText="1"/>
    </xf>
    <xf numFmtId="168" fontId="34" fillId="26" borderId="0" xfId="524" applyNumberFormat="1" applyFont="1" applyFill="1" applyAlignment="1">
      <alignment vertical="center" wrapText="1"/>
    </xf>
    <xf numFmtId="4" fontId="34" fillId="26" borderId="0" xfId="524" applyNumberFormat="1" applyFont="1" applyFill="1" applyAlignment="1">
      <alignment horizontal="center" vertical="center" wrapText="1"/>
    </xf>
    <xf numFmtId="169" fontId="88" fillId="30" borderId="0" xfId="524" applyNumberFormat="1" applyFont="1" applyFill="1" applyAlignment="1">
      <alignment vertical="center" wrapText="1"/>
    </xf>
    <xf numFmtId="0" fontId="28" fillId="30" borderId="0" xfId="524" applyFont="1" applyFill="1" applyAlignment="1">
      <alignment vertical="center" wrapText="1"/>
    </xf>
    <xf numFmtId="0" fontId="34" fillId="26" borderId="0" xfId="569" applyFont="1" applyFill="1" applyAlignment="1">
      <alignment horizontal="center" vertical="center" wrapText="1"/>
    </xf>
    <xf numFmtId="166" fontId="34" fillId="26" borderId="0" xfId="395" applyFont="1" applyFill="1" applyAlignment="1">
      <alignment horizontal="center" vertical="center"/>
    </xf>
    <xf numFmtId="171" fontId="38" fillId="26" borderId="0" xfId="569" applyNumberFormat="1" applyFont="1" applyFill="1" applyAlignment="1">
      <alignment horizontal="center" vertical="center" wrapText="1"/>
    </xf>
    <xf numFmtId="168" fontId="38" fillId="26" borderId="0" xfId="569" applyNumberFormat="1" applyFont="1" applyFill="1" applyAlignment="1">
      <alignment horizontal="center" vertical="center" wrapText="1"/>
    </xf>
    <xf numFmtId="2" fontId="34" fillId="26" borderId="0" xfId="569" applyNumberFormat="1" applyFont="1" applyFill="1" applyAlignment="1">
      <alignment horizontal="center" vertical="center" wrapText="1"/>
    </xf>
    <xf numFmtId="4" fontId="34" fillId="26" borderId="0" xfId="569" applyNumberFormat="1" applyFont="1" applyFill="1" applyAlignment="1">
      <alignment horizontal="center" vertical="center" wrapText="1"/>
    </xf>
    <xf numFmtId="0" fontId="34" fillId="26" borderId="0" xfId="664" applyFont="1" applyFill="1" applyAlignment="1">
      <alignment vertical="center"/>
    </xf>
    <xf numFmtId="4" fontId="34" fillId="26" borderId="0" xfId="664" applyNumberFormat="1" applyFont="1" applyFill="1" applyAlignment="1">
      <alignment horizontal="center" vertical="center"/>
    </xf>
    <xf numFmtId="4" fontId="38" fillId="26" borderId="0" xfId="664" applyNumberFormat="1" applyFont="1" applyFill="1" applyAlignment="1">
      <alignment horizontal="center" vertical="center"/>
    </xf>
    <xf numFmtId="168" fontId="35" fillId="26" borderId="0" xfId="0" applyNumberFormat="1" applyFont="1" applyFill="1" applyAlignment="1">
      <alignment horizontal="center" vertical="center" wrapText="1"/>
    </xf>
    <xf numFmtId="2" fontId="38" fillId="26" borderId="0" xfId="0" applyNumberFormat="1" applyFont="1" applyFill="1" applyAlignment="1">
      <alignment horizontal="center" vertical="center" wrapText="1"/>
    </xf>
    <xf numFmtId="4" fontId="38" fillId="26" borderId="0" xfId="569" applyNumberFormat="1" applyFont="1" applyFill="1" applyAlignment="1">
      <alignment horizontal="center" vertical="center" wrapText="1"/>
    </xf>
    <xf numFmtId="171" fontId="34" fillId="26" borderId="0" xfId="569" applyNumberFormat="1" applyFont="1" applyFill="1" applyAlignment="1">
      <alignment horizontal="center" vertical="center" wrapText="1"/>
    </xf>
    <xf numFmtId="0" fontId="7" fillId="0" borderId="0" xfId="662" applyFont="1" applyAlignment="1">
      <alignment vertical="center"/>
    </xf>
    <xf numFmtId="0" fontId="73" fillId="0" borderId="0" xfId="662" applyFont="1" applyAlignment="1">
      <alignment horizontal="center" vertical="center"/>
    </xf>
    <xf numFmtId="0" fontId="73" fillId="0" borderId="0" xfId="662" applyFont="1" applyAlignment="1">
      <alignment vertical="center"/>
    </xf>
    <xf numFmtId="0" fontId="6" fillId="26" borderId="0" xfId="569" applyFont="1" applyFill="1" applyAlignment="1">
      <alignment horizontal="center" vertical="center"/>
    </xf>
    <xf numFmtId="0" fontId="7" fillId="26" borderId="0" xfId="569" applyFont="1" applyFill="1" applyAlignment="1">
      <alignment vertical="center"/>
    </xf>
    <xf numFmtId="0" fontId="73" fillId="26" borderId="0" xfId="569" applyFont="1" applyFill="1" applyAlignment="1">
      <alignment horizontal="center" vertical="center"/>
    </xf>
    <xf numFmtId="0" fontId="7" fillId="26" borderId="0" xfId="569" applyFont="1" applyFill="1" applyAlignment="1">
      <alignment horizontal="center" vertical="center"/>
    </xf>
    <xf numFmtId="0" fontId="38" fillId="26" borderId="0" xfId="569" applyFont="1" applyFill="1" applyAlignment="1">
      <alignment horizontal="center" vertical="center" wrapText="1"/>
    </xf>
    <xf numFmtId="3" fontId="90" fillId="26" borderId="27" xfId="664" applyNumberFormat="1" applyFont="1" applyFill="1" applyBorder="1" applyAlignment="1">
      <alignment horizontal="center" vertical="center" wrapText="1"/>
    </xf>
    <xf numFmtId="0" fontId="6" fillId="26" borderId="0" xfId="662" applyFont="1" applyFill="1" applyAlignment="1">
      <alignment horizontal="center" vertical="center"/>
    </xf>
    <xf numFmtId="0" fontId="92" fillId="31" borderId="36" xfId="775" applyFont="1" applyFill="1" applyBorder="1" applyAlignment="1">
      <alignment horizontal="center" vertical="center" wrapText="1"/>
    </xf>
    <xf numFmtId="43" fontId="34" fillId="26" borderId="0" xfId="779" applyFont="1" applyFill="1" applyAlignment="1">
      <alignment horizontal="center" vertical="center" wrapText="1"/>
    </xf>
    <xf numFmtId="43" fontId="92" fillId="31" borderId="36" xfId="779" applyFont="1" applyFill="1" applyBorder="1" applyAlignment="1">
      <alignment horizontal="center" vertical="center" wrapText="1"/>
    </xf>
    <xf numFmtId="43" fontId="34" fillId="26" borderId="0" xfId="779" applyFont="1" applyFill="1" applyAlignment="1">
      <alignment horizontal="center" vertical="center"/>
    </xf>
    <xf numFmtId="43" fontId="35" fillId="26" borderId="0" xfId="779" applyFont="1" applyFill="1" applyAlignment="1">
      <alignment horizontal="center" vertical="center" wrapText="1"/>
    </xf>
    <xf numFmtId="43" fontId="38" fillId="26" borderId="0" xfId="779" applyFont="1" applyFill="1" applyAlignment="1">
      <alignment horizontal="center" vertical="center" wrapText="1"/>
    </xf>
    <xf numFmtId="43" fontId="71" fillId="26" borderId="0" xfId="779" applyFont="1" applyFill="1" applyAlignment="1">
      <alignment horizontal="center" vertical="center"/>
    </xf>
    <xf numFmtId="2" fontId="27" fillId="26" borderId="0" xfId="569" applyNumberFormat="1" applyFont="1" applyFill="1" applyAlignment="1">
      <alignment horizontal="center" vertical="center" wrapText="1"/>
    </xf>
    <xf numFmtId="4" fontId="27" fillId="26" borderId="0" xfId="664" applyNumberFormat="1" applyFont="1" applyFill="1" applyAlignment="1">
      <alignment horizontal="center" vertical="center"/>
    </xf>
    <xf numFmtId="4" fontId="27" fillId="26" borderId="0" xfId="664" applyNumberFormat="1" applyFont="1" applyFill="1" applyAlignment="1">
      <alignment horizontal="left" vertical="center"/>
    </xf>
    <xf numFmtId="4" fontId="28" fillId="26" borderId="0" xfId="664" applyNumberFormat="1" applyFont="1" applyFill="1" applyAlignment="1">
      <alignment horizontal="center" vertical="center"/>
    </xf>
    <xf numFmtId="168" fontId="2" fillId="26" borderId="0" xfId="0" applyNumberFormat="1" applyFont="1" applyFill="1" applyAlignment="1">
      <alignment horizontal="center" vertical="center" wrapText="1"/>
    </xf>
    <xf numFmtId="4" fontId="28" fillId="26" borderId="0" xfId="569" applyNumberFormat="1" applyFont="1" applyFill="1" applyAlignment="1">
      <alignment horizontal="center" vertical="center" wrapText="1"/>
    </xf>
    <xf numFmtId="171" fontId="27" fillId="26" borderId="0" xfId="569" applyNumberFormat="1" applyFont="1" applyFill="1" applyAlignment="1">
      <alignment horizontal="center" vertical="center" wrapText="1"/>
    </xf>
    <xf numFmtId="4" fontId="27" fillId="26" borderId="0" xfId="569" applyNumberFormat="1" applyFont="1" applyFill="1" applyAlignment="1">
      <alignment horizontal="center" vertical="center" wrapText="1"/>
    </xf>
    <xf numFmtId="171" fontId="28" fillId="26" borderId="0" xfId="569" applyNumberFormat="1" applyFont="1" applyFill="1" applyAlignment="1">
      <alignment horizontal="center" vertical="center" wrapText="1"/>
    </xf>
    <xf numFmtId="43" fontId="73" fillId="26" borderId="0" xfId="779" applyFont="1" applyFill="1" applyAlignment="1">
      <alignment horizontal="center" vertical="center"/>
    </xf>
    <xf numFmtId="43" fontId="92" fillId="26" borderId="36" xfId="779" applyFont="1" applyFill="1" applyBorder="1" applyAlignment="1">
      <alignment horizontal="center" vertical="center" wrapText="1"/>
    </xf>
    <xf numFmtId="9" fontId="92" fillId="31" borderId="36" xfId="780" applyFont="1" applyFill="1" applyBorder="1" applyAlignment="1">
      <alignment horizontal="center" vertical="center" wrapText="1"/>
    </xf>
    <xf numFmtId="43" fontId="92" fillId="26" borderId="0" xfId="779" applyFont="1" applyFill="1" applyAlignment="1">
      <alignment horizontal="center" vertical="center" wrapText="1"/>
    </xf>
    <xf numFmtId="9" fontId="92" fillId="26" borderId="36" xfId="780" applyFont="1" applyFill="1" applyBorder="1" applyAlignment="1">
      <alignment horizontal="center" vertical="center" wrapText="1"/>
    </xf>
    <xf numFmtId="4" fontId="96" fillId="26" borderId="0" xfId="0" applyNumberFormat="1" applyFont="1" applyFill="1" applyAlignment="1">
      <alignment horizontal="center" vertical="center" wrapText="1"/>
    </xf>
    <xf numFmtId="49" fontId="79" fillId="26" borderId="10" xfId="524" applyNumberFormat="1" applyFont="1" applyFill="1" applyBorder="1" applyAlignment="1">
      <alignment horizontal="center" vertical="center" wrapText="1"/>
    </xf>
    <xf numFmtId="0" fontId="79" fillId="26" borderId="10" xfId="524" applyFont="1" applyFill="1" applyBorder="1" applyAlignment="1">
      <alignment horizontal="center" vertical="center" wrapText="1"/>
    </xf>
    <xf numFmtId="0" fontId="98" fillId="26" borderId="0" xfId="524" applyFont="1" applyFill="1" applyAlignment="1">
      <alignment vertical="center" wrapText="1"/>
    </xf>
    <xf numFmtId="43" fontId="91" fillId="26" borderId="36" xfId="779" applyFont="1" applyFill="1" applyBorder="1" applyAlignment="1">
      <alignment horizontal="center" vertical="center"/>
    </xf>
    <xf numFmtId="43" fontId="91" fillId="26" borderId="31" xfId="779" applyFont="1" applyFill="1" applyBorder="1" applyAlignment="1">
      <alignment horizontal="center" vertical="center"/>
    </xf>
    <xf numFmtId="0" fontId="91" fillId="32" borderId="36" xfId="775" applyFont="1" applyFill="1" applyBorder="1" applyAlignment="1">
      <alignment horizontal="center" vertical="center"/>
    </xf>
    <xf numFmtId="43" fontId="91" fillId="32" borderId="36" xfId="779" applyFont="1" applyFill="1" applyBorder="1" applyAlignment="1">
      <alignment horizontal="center" vertical="center"/>
    </xf>
    <xf numFmtId="9" fontId="91" fillId="32" borderId="36" xfId="780" applyFont="1" applyFill="1" applyBorder="1" applyAlignment="1">
      <alignment horizontal="center" vertical="center"/>
    </xf>
    <xf numFmtId="9" fontId="91" fillId="26" borderId="36" xfId="780" applyFont="1" applyFill="1" applyBorder="1" applyAlignment="1">
      <alignment horizontal="center" vertical="center"/>
    </xf>
    <xf numFmtId="0" fontId="93" fillId="33" borderId="36" xfId="775" applyFont="1" applyFill="1" applyBorder="1" applyAlignment="1">
      <alignment vertical="center"/>
    </xf>
    <xf numFmtId="0" fontId="93" fillId="33" borderId="36" xfId="775" applyFont="1" applyFill="1" applyBorder="1" applyAlignment="1">
      <alignment horizontal="center" vertical="center"/>
    </xf>
    <xf numFmtId="43" fontId="93" fillId="33" borderId="36" xfId="779" applyFont="1" applyFill="1" applyBorder="1" applyAlignment="1">
      <alignment horizontal="center" vertical="center"/>
    </xf>
    <xf numFmtId="9" fontId="93" fillId="33" borderId="36" xfId="780" applyFont="1" applyFill="1" applyBorder="1" applyAlignment="1">
      <alignment horizontal="center" vertical="center"/>
    </xf>
    <xf numFmtId="9" fontId="93" fillId="26" borderId="36" xfId="780" applyFont="1" applyFill="1" applyBorder="1" applyAlignment="1">
      <alignment horizontal="center" vertical="center"/>
    </xf>
    <xf numFmtId="0" fontId="93" fillId="32" borderId="36" xfId="775" applyFont="1" applyFill="1" applyBorder="1" applyAlignment="1">
      <alignment horizontal="center" vertical="center"/>
    </xf>
    <xf numFmtId="0" fontId="92" fillId="31" borderId="36" xfId="775" applyFont="1" applyFill="1" applyBorder="1" applyAlignment="1">
      <alignment vertical="center"/>
    </xf>
    <xf numFmtId="0" fontId="92" fillId="31" borderId="36" xfId="775" applyFont="1" applyFill="1" applyBorder="1" applyAlignment="1">
      <alignment horizontal="center" vertical="center"/>
    </xf>
    <xf numFmtId="43" fontId="92" fillId="31" borderId="36" xfId="779" applyFont="1" applyFill="1" applyBorder="1" applyAlignment="1">
      <alignment horizontal="center" vertical="center"/>
    </xf>
    <xf numFmtId="9" fontId="92" fillId="31" borderId="36" xfId="780" applyFont="1" applyFill="1" applyBorder="1" applyAlignment="1">
      <alignment horizontal="center" vertical="center"/>
    </xf>
    <xf numFmtId="9" fontId="92" fillId="26" borderId="36" xfId="780" applyFont="1" applyFill="1" applyBorder="1" applyAlignment="1">
      <alignment horizontal="center" vertical="center"/>
    </xf>
    <xf numFmtId="0" fontId="7" fillId="0" borderId="0" xfId="662" applyFont="1" applyAlignment="1">
      <alignment horizontal="center" vertical="center"/>
    </xf>
    <xf numFmtId="0" fontId="7" fillId="26" borderId="0" xfId="662" applyFont="1" applyFill="1" applyAlignment="1">
      <alignment horizontal="center" vertical="center"/>
    </xf>
    <xf numFmtId="0" fontId="5" fillId="0" borderId="0" xfId="0" applyFont="1" applyAlignment="1">
      <alignment horizontal="center" vertical="center"/>
    </xf>
    <xf numFmtId="0" fontId="28" fillId="26" borderId="0" xfId="0" applyFont="1" applyFill="1" applyAlignment="1">
      <alignment horizontal="center" vertical="center"/>
    </xf>
    <xf numFmtId="0" fontId="28" fillId="0" borderId="0" xfId="0" applyFont="1" applyAlignment="1">
      <alignment horizontal="center" vertical="center"/>
    </xf>
    <xf numFmtId="0" fontId="28" fillId="26" borderId="0" xfId="664" applyFont="1" applyFill="1" applyAlignment="1">
      <alignment horizontal="center" vertical="center"/>
    </xf>
    <xf numFmtId="0" fontId="97" fillId="0" borderId="0" xfId="0" applyFont="1"/>
    <xf numFmtId="4" fontId="79" fillId="26" borderId="0" xfId="569" applyNumberFormat="1" applyFont="1" applyFill="1" applyAlignment="1">
      <alignment horizontal="center" vertical="center" wrapText="1"/>
    </xf>
    <xf numFmtId="0" fontId="79" fillId="26" borderId="0" xfId="0" applyFont="1" applyFill="1" applyAlignment="1">
      <alignment vertical="center"/>
    </xf>
    <xf numFmtId="0" fontId="95" fillId="33" borderId="10" xfId="524" applyFont="1" applyFill="1" applyBorder="1" applyAlignment="1">
      <alignment horizontal="center" vertical="center" wrapText="1"/>
    </xf>
    <xf numFmtId="0" fontId="95" fillId="33" borderId="10" xfId="524" applyFont="1" applyFill="1" applyBorder="1" applyAlignment="1">
      <alignment vertical="center" wrapText="1"/>
    </xf>
    <xf numFmtId="0" fontId="104" fillId="33" borderId="10" xfId="524" applyFont="1" applyFill="1" applyBorder="1" applyAlignment="1">
      <alignment vertical="center" wrapText="1"/>
    </xf>
    <xf numFmtId="0" fontId="103" fillId="34" borderId="13" xfId="0" applyFont="1" applyFill="1" applyBorder="1" applyAlignment="1">
      <alignment horizontal="center" vertical="center" wrapText="1"/>
    </xf>
    <xf numFmtId="0" fontId="104" fillId="34" borderId="19" xfId="0" applyFont="1" applyFill="1" applyBorder="1" applyAlignment="1">
      <alignment horizontal="center" vertical="center" wrapText="1"/>
    </xf>
    <xf numFmtId="2" fontId="100" fillId="35" borderId="10" xfId="524" applyNumberFormat="1" applyFont="1" applyFill="1" applyBorder="1" applyAlignment="1">
      <alignment horizontal="center" vertical="center" wrapText="1"/>
    </xf>
    <xf numFmtId="0" fontId="103" fillId="35" borderId="20" xfId="527" applyFont="1" applyFill="1" applyBorder="1" applyAlignment="1">
      <alignment horizontal="center" vertical="center" wrapText="1"/>
    </xf>
    <xf numFmtId="0" fontId="95" fillId="35" borderId="16" xfId="527" applyFont="1" applyFill="1" applyBorder="1" applyAlignment="1">
      <alignment horizontal="center" vertical="center" wrapText="1"/>
    </xf>
    <xf numFmtId="0" fontId="104" fillId="35" borderId="16" xfId="527" applyFont="1" applyFill="1" applyBorder="1" applyAlignment="1">
      <alignment horizontal="center" vertical="center" wrapText="1"/>
    </xf>
    <xf numFmtId="0" fontId="107" fillId="35" borderId="16" xfId="527" applyFont="1" applyFill="1" applyBorder="1" applyAlignment="1">
      <alignment horizontal="center" vertical="center" wrapText="1"/>
    </xf>
    <xf numFmtId="4" fontId="104" fillId="35" borderId="16" xfId="527" applyNumberFormat="1" applyFont="1" applyFill="1" applyBorder="1" applyAlignment="1">
      <alignment horizontal="center" vertical="center" wrapText="1"/>
    </xf>
    <xf numFmtId="4" fontId="104" fillId="35" borderId="21" xfId="527" applyNumberFormat="1" applyFont="1" applyFill="1" applyBorder="1" applyAlignment="1">
      <alignment horizontal="center" vertical="center" wrapText="1"/>
    </xf>
    <xf numFmtId="0" fontId="29" fillId="26" borderId="10" xfId="524" applyFont="1" applyFill="1" applyBorder="1" applyAlignment="1">
      <alignment horizontal="center" vertical="center" wrapText="1"/>
    </xf>
    <xf numFmtId="0" fontId="95" fillId="35" borderId="10" xfId="527" applyFont="1" applyFill="1" applyBorder="1" applyAlignment="1">
      <alignment horizontal="center" vertical="center" wrapText="1"/>
    </xf>
    <xf numFmtId="0" fontId="5" fillId="29" borderId="10" xfId="524" applyFont="1" applyFill="1" applyBorder="1" applyAlignment="1">
      <alignment horizontal="center" vertical="center"/>
    </xf>
    <xf numFmtId="0" fontId="103" fillId="34" borderId="10" xfId="0" applyFont="1" applyFill="1" applyBorder="1" applyAlignment="1">
      <alignment horizontal="center" vertical="center" wrapText="1"/>
    </xf>
    <xf numFmtId="0" fontId="95" fillId="34" borderId="10" xfId="0" applyFont="1" applyFill="1" applyBorder="1" applyAlignment="1">
      <alignment horizontal="center" vertical="center" wrapText="1"/>
    </xf>
    <xf numFmtId="0" fontId="103" fillId="35" borderId="10" xfId="527" applyFont="1" applyFill="1" applyBorder="1" applyAlignment="1">
      <alignment horizontal="center" vertical="center" wrapText="1"/>
    </xf>
    <xf numFmtId="2" fontId="107" fillId="33" borderId="10" xfId="567" applyNumberFormat="1" applyFont="1" applyFill="1" applyBorder="1" applyAlignment="1">
      <alignment horizontal="center" vertical="center" wrapText="1"/>
    </xf>
    <xf numFmtId="2" fontId="107" fillId="33" borderId="10" xfId="527" applyNumberFormat="1" applyFont="1" applyFill="1" applyBorder="1" applyAlignment="1">
      <alignment horizontal="center" vertical="center" wrapText="1"/>
    </xf>
    <xf numFmtId="168" fontId="107" fillId="33" borderId="10" xfId="527" applyNumberFormat="1" applyFont="1" applyFill="1" applyBorder="1" applyAlignment="1">
      <alignment horizontal="center" vertical="center" wrapText="1"/>
    </xf>
    <xf numFmtId="0" fontId="101" fillId="33" borderId="12" xfId="524" applyFont="1" applyFill="1" applyBorder="1" applyAlignment="1">
      <alignment horizontal="center" vertical="center" wrapText="1"/>
    </xf>
    <xf numFmtId="0" fontId="101" fillId="33" borderId="10" xfId="524" applyFont="1" applyFill="1" applyBorder="1" applyAlignment="1">
      <alignment vertical="center" wrapText="1"/>
    </xf>
    <xf numFmtId="0" fontId="105" fillId="33" borderId="10" xfId="524" applyFont="1" applyFill="1" applyBorder="1" applyAlignment="1">
      <alignment horizontal="center" vertical="center" wrapText="1"/>
    </xf>
    <xf numFmtId="2" fontId="107" fillId="33" borderId="15" xfId="527" applyNumberFormat="1" applyFont="1" applyFill="1" applyBorder="1" applyAlignment="1">
      <alignment horizontal="center" vertical="center" wrapText="1"/>
    </xf>
    <xf numFmtId="0" fontId="66" fillId="26" borderId="10" xfId="0" applyFont="1" applyFill="1" applyBorder="1" applyAlignment="1">
      <alignment vertical="center" wrapText="1"/>
    </xf>
    <xf numFmtId="0" fontId="27" fillId="24" borderId="10" xfId="0" applyFont="1" applyFill="1" applyBorder="1" applyAlignment="1">
      <alignment horizontal="center" vertical="center" wrapText="1"/>
    </xf>
    <xf numFmtId="0" fontId="27" fillId="0" borderId="10" xfId="0" applyFont="1" applyBorder="1" applyAlignment="1">
      <alignment vertical="center" wrapText="1"/>
    </xf>
    <xf numFmtId="0" fontId="27" fillId="26" borderId="0" xfId="664" applyFont="1" applyFill="1" applyAlignment="1">
      <alignment horizontal="center" vertical="center"/>
    </xf>
    <xf numFmtId="0" fontId="38" fillId="0" borderId="0" xfId="0" applyFont="1" applyAlignment="1">
      <alignment horizontal="center" vertical="center"/>
    </xf>
    <xf numFmtId="0" fontId="34" fillId="26" borderId="0" xfId="664" applyFont="1" applyFill="1" applyAlignment="1">
      <alignment horizontal="center" vertical="center"/>
    </xf>
    <xf numFmtId="0" fontId="108" fillId="26" borderId="0" xfId="662" applyFont="1" applyFill="1" applyAlignment="1">
      <alignment vertical="center"/>
    </xf>
    <xf numFmtId="0" fontId="109" fillId="26" borderId="0" xfId="524" applyFont="1" applyFill="1" applyAlignment="1">
      <alignment horizontal="center" vertical="center"/>
    </xf>
    <xf numFmtId="0" fontId="109" fillId="29" borderId="34" xfId="524" applyFont="1" applyFill="1" applyBorder="1" applyAlignment="1">
      <alignment horizontal="center" vertical="center"/>
    </xf>
    <xf numFmtId="0" fontId="79" fillId="33" borderId="10" xfId="524" applyFont="1" applyFill="1" applyBorder="1" applyAlignment="1">
      <alignment vertical="center" wrapText="1"/>
    </xf>
    <xf numFmtId="0" fontId="79" fillId="30" borderId="10" xfId="524" applyFont="1" applyFill="1" applyBorder="1" applyAlignment="1">
      <alignment horizontal="center" vertical="center" wrapText="1"/>
    </xf>
    <xf numFmtId="0" fontId="79" fillId="26" borderId="10" xfId="524" quotePrefix="1" applyFont="1" applyFill="1" applyBorder="1" applyAlignment="1">
      <alignment horizontal="center" vertical="center" wrapText="1"/>
    </xf>
    <xf numFmtId="0" fontId="79" fillId="34" borderId="17" xfId="0" applyFont="1" applyFill="1" applyBorder="1" applyAlignment="1">
      <alignment horizontal="center" vertical="center" wrapText="1"/>
    </xf>
    <xf numFmtId="49" fontId="79" fillId="35" borderId="16" xfId="527" applyNumberFormat="1" applyFont="1" applyFill="1" applyBorder="1" applyAlignment="1">
      <alignment horizontal="center" vertical="center" wrapText="1"/>
    </xf>
    <xf numFmtId="0" fontId="98" fillId="26" borderId="0" xfId="524" applyFont="1" applyFill="1" applyAlignment="1">
      <alignment horizontal="center" vertical="center" wrapText="1"/>
    </xf>
    <xf numFmtId="0" fontId="112" fillId="26" borderId="0" xfId="524" applyFont="1" applyFill="1" applyAlignment="1">
      <alignment horizontal="center" vertical="center" wrapText="1"/>
    </xf>
    <xf numFmtId="0" fontId="109" fillId="26" borderId="0" xfId="524" applyFont="1" applyFill="1" applyAlignment="1">
      <alignment horizontal="center" vertical="center" wrapText="1"/>
    </xf>
    <xf numFmtId="49" fontId="109" fillId="26" borderId="10" xfId="0" applyNumberFormat="1" applyFont="1" applyFill="1" applyBorder="1" applyAlignment="1">
      <alignment horizontal="center" vertical="center" wrapText="1"/>
    </xf>
    <xf numFmtId="49" fontId="109" fillId="26" borderId="11" xfId="0" applyNumberFormat="1" applyFont="1" applyFill="1" applyBorder="1" applyAlignment="1">
      <alignment horizontal="center" vertical="center" wrapText="1"/>
    </xf>
    <xf numFmtId="0" fontId="116" fillId="26" borderId="10" xfId="0" applyFont="1" applyFill="1" applyBorder="1" applyAlignment="1">
      <alignment horizontal="center" vertical="center" wrapText="1"/>
    </xf>
    <xf numFmtId="0" fontId="109" fillId="26" borderId="10" xfId="0" applyFont="1" applyFill="1" applyBorder="1" applyAlignment="1">
      <alignment horizontal="center" vertical="center" wrapText="1"/>
    </xf>
    <xf numFmtId="0" fontId="79" fillId="34" borderId="18" xfId="0" applyFont="1" applyFill="1" applyBorder="1" applyAlignment="1">
      <alignment horizontal="center" vertical="center" wrapText="1"/>
    </xf>
    <xf numFmtId="49" fontId="110" fillId="26" borderId="10" xfId="527" applyNumberFormat="1" applyFont="1" applyFill="1" applyBorder="1" applyAlignment="1">
      <alignment horizontal="center" vertical="center" wrapText="1"/>
    </xf>
    <xf numFmtId="0" fontId="109" fillId="29" borderId="10" xfId="524" applyFont="1" applyFill="1" applyBorder="1" applyAlignment="1">
      <alignment horizontal="center" vertical="center"/>
    </xf>
    <xf numFmtId="0" fontId="79" fillId="34" borderId="10" xfId="0" applyFont="1" applyFill="1" applyBorder="1" applyAlignment="1">
      <alignment horizontal="center" vertical="center" wrapText="1"/>
    </xf>
    <xf numFmtId="49" fontId="79" fillId="35" borderId="10" xfId="527" applyNumberFormat="1" applyFont="1" applyFill="1" applyBorder="1" applyAlignment="1">
      <alignment horizontal="center" vertical="center" wrapText="1"/>
    </xf>
    <xf numFmtId="49" fontId="96" fillId="26" borderId="0" xfId="524" applyNumberFormat="1" applyFont="1" applyFill="1" applyAlignment="1">
      <alignment horizontal="center" vertical="center" wrapText="1"/>
    </xf>
    <xf numFmtId="49" fontId="109" fillId="26" borderId="0" xfId="524" applyNumberFormat="1" applyFont="1" applyFill="1" applyAlignment="1">
      <alignment horizontal="center" vertical="center" wrapText="1"/>
    </xf>
    <xf numFmtId="49" fontId="109" fillId="26" borderId="0" xfId="524" applyNumberFormat="1" applyFont="1" applyFill="1" applyAlignment="1">
      <alignment vertical="center"/>
    </xf>
    <xf numFmtId="0" fontId="91" fillId="32" borderId="36" xfId="775" applyFont="1" applyFill="1" applyBorder="1" applyAlignment="1">
      <alignment horizontal="center" vertical="center" wrapText="1"/>
    </xf>
    <xf numFmtId="43" fontId="93" fillId="26" borderId="36" xfId="779" applyFont="1" applyFill="1" applyBorder="1" applyAlignment="1">
      <alignment horizontal="center" vertical="center"/>
    </xf>
    <xf numFmtId="43" fontId="92" fillId="26" borderId="36" xfId="779" applyFont="1" applyFill="1" applyBorder="1" applyAlignment="1">
      <alignment horizontal="center" vertical="center"/>
    </xf>
    <xf numFmtId="0" fontId="64" fillId="26" borderId="0" xfId="524" applyFont="1" applyFill="1" applyAlignment="1">
      <alignment horizontal="right" vertical="center" wrapText="1"/>
    </xf>
    <xf numFmtId="172" fontId="27" fillId="26" borderId="0" xfId="524" applyNumberFormat="1" applyFont="1" applyFill="1" applyAlignment="1">
      <alignment horizontal="right" vertical="center" wrapText="1"/>
    </xf>
    <xf numFmtId="0" fontId="119" fillId="26" borderId="0" xfId="524" applyFont="1" applyFill="1" applyAlignment="1">
      <alignment vertical="center" wrapText="1"/>
    </xf>
    <xf numFmtId="0" fontId="120" fillId="26" borderId="0" xfId="524" applyFont="1" applyFill="1" applyAlignment="1">
      <alignment horizontal="right" vertical="center" wrapText="1"/>
    </xf>
    <xf numFmtId="0" fontId="120" fillId="26" borderId="0" xfId="524" applyFont="1" applyFill="1" applyAlignment="1">
      <alignment vertical="center" wrapText="1"/>
    </xf>
    <xf numFmtId="0" fontId="121" fillId="33" borderId="10" xfId="524" applyFont="1" applyFill="1" applyBorder="1" applyAlignment="1">
      <alignment vertical="center" wrapText="1"/>
    </xf>
    <xf numFmtId="0" fontId="122" fillId="26" borderId="0" xfId="524" applyFont="1" applyFill="1" applyAlignment="1">
      <alignment vertical="center" wrapText="1"/>
    </xf>
    <xf numFmtId="0" fontId="123" fillId="26" borderId="0" xfId="524" applyFont="1" applyFill="1" applyAlignment="1">
      <alignment horizontal="right" vertical="center" wrapText="1"/>
    </xf>
    <xf numFmtId="0" fontId="118" fillId="26" borderId="0" xfId="524" applyFont="1" applyFill="1" applyAlignment="1">
      <alignment vertical="center" wrapText="1"/>
    </xf>
    <xf numFmtId="0" fontId="79" fillId="26" borderId="0" xfId="0" applyFont="1" applyFill="1" applyAlignment="1">
      <alignment horizontal="center" vertical="center" wrapText="1"/>
    </xf>
    <xf numFmtId="0" fontId="126" fillId="26" borderId="0" xfId="662" applyFont="1" applyFill="1" applyAlignment="1">
      <alignment vertical="center"/>
    </xf>
    <xf numFmtId="0" fontId="127" fillId="26" borderId="0" xfId="662" applyFont="1" applyFill="1" applyAlignment="1">
      <alignment vertical="center"/>
    </xf>
    <xf numFmtId="0" fontId="128" fillId="26" borderId="0" xfId="662" applyFont="1" applyFill="1" applyAlignment="1">
      <alignment vertical="center"/>
    </xf>
    <xf numFmtId="0" fontId="35" fillId="29" borderId="34" xfId="524" applyFont="1" applyFill="1" applyBorder="1" applyAlignment="1">
      <alignment horizontal="center" vertical="center"/>
    </xf>
    <xf numFmtId="0" fontId="35" fillId="29" borderId="35" xfId="524" applyFont="1" applyFill="1" applyBorder="1" applyAlignment="1">
      <alignment horizontal="center" vertical="center"/>
    </xf>
    <xf numFmtId="0" fontId="117" fillId="26" borderId="0" xfId="567" applyFont="1" applyFill="1" applyAlignment="1">
      <alignment vertical="center"/>
    </xf>
    <xf numFmtId="0" fontId="128" fillId="26" borderId="0" xfId="0" applyFont="1" applyFill="1" applyAlignment="1">
      <alignment horizontal="center" vertical="center"/>
    </xf>
    <xf numFmtId="2" fontId="128" fillId="26" borderId="0" xfId="0" applyNumberFormat="1" applyFont="1" applyFill="1" applyAlignment="1">
      <alignment horizontal="center" vertical="center"/>
    </xf>
    <xf numFmtId="0" fontId="125" fillId="26" borderId="0" xfId="0" applyFont="1" applyFill="1" applyAlignment="1">
      <alignment horizontal="center" vertical="center"/>
    </xf>
    <xf numFmtId="0" fontId="36" fillId="26" borderId="10" xfId="524" applyFont="1" applyFill="1" applyBorder="1" applyAlignment="1">
      <alignment horizontal="center" vertical="center" wrapText="1"/>
    </xf>
    <xf numFmtId="0" fontId="130" fillId="35" borderId="16" xfId="527" applyFont="1" applyFill="1" applyBorder="1" applyAlignment="1">
      <alignment horizontal="center" vertical="center" wrapText="1"/>
    </xf>
    <xf numFmtId="0" fontId="130" fillId="34" borderId="11" xfId="0" applyFont="1" applyFill="1" applyBorder="1" applyAlignment="1">
      <alignment horizontal="center" vertical="center" wrapText="1"/>
    </xf>
    <xf numFmtId="0" fontId="98" fillId="26" borderId="10" xfId="524" applyFont="1" applyFill="1" applyBorder="1" applyAlignment="1">
      <alignment vertical="center" wrapText="1"/>
    </xf>
    <xf numFmtId="0" fontId="110" fillId="33" borderId="12" xfId="524" applyFont="1" applyFill="1" applyBorder="1" applyAlignment="1">
      <alignment horizontal="center" vertical="center" wrapText="1"/>
    </xf>
    <xf numFmtId="0" fontId="109" fillId="33" borderId="10" xfId="524" applyFont="1" applyFill="1" applyBorder="1" applyAlignment="1">
      <alignment vertical="center" wrapText="1"/>
    </xf>
    <xf numFmtId="0" fontId="124" fillId="33" borderId="10" xfId="524" applyFont="1" applyFill="1" applyBorder="1" applyAlignment="1">
      <alignment horizontal="center" vertical="center" wrapText="1"/>
    </xf>
    <xf numFmtId="0" fontId="82" fillId="33" borderId="10" xfId="524" applyFont="1" applyFill="1" applyBorder="1" applyAlignment="1">
      <alignment vertical="center" wrapText="1"/>
    </xf>
    <xf numFmtId="2" fontId="97" fillId="33" borderId="10" xfId="567" applyNumberFormat="1" applyFont="1" applyFill="1" applyBorder="1" applyAlignment="1">
      <alignment horizontal="center" vertical="center" wrapText="1"/>
    </xf>
    <xf numFmtId="2" fontId="97" fillId="33" borderId="10" xfId="527" applyNumberFormat="1" applyFont="1" applyFill="1" applyBorder="1" applyAlignment="1">
      <alignment horizontal="center" vertical="center" wrapText="1"/>
    </xf>
    <xf numFmtId="168" fontId="97" fillId="33" borderId="10" xfId="527" applyNumberFormat="1" applyFont="1" applyFill="1" applyBorder="1" applyAlignment="1">
      <alignment horizontal="center" vertical="center" wrapText="1"/>
    </xf>
    <xf numFmtId="2" fontId="97" fillId="33" borderId="15" xfId="527" applyNumberFormat="1" applyFont="1" applyFill="1" applyBorder="1" applyAlignment="1">
      <alignment horizontal="center" vertical="center" wrapText="1"/>
    </xf>
    <xf numFmtId="0" fontId="97" fillId="26" borderId="0" xfId="524" applyFont="1" applyFill="1" applyAlignment="1">
      <alignment vertical="center" wrapText="1"/>
    </xf>
    <xf numFmtId="0" fontId="99" fillId="26" borderId="0" xfId="524" applyFont="1" applyFill="1" applyAlignment="1">
      <alignment vertical="center" wrapText="1"/>
    </xf>
    <xf numFmtId="0" fontId="100" fillId="35" borderId="10" xfId="524" applyFont="1" applyFill="1" applyBorder="1" applyAlignment="1">
      <alignment horizontal="center" vertical="center" wrapText="1"/>
    </xf>
    <xf numFmtId="0" fontId="135" fillId="26" borderId="12" xfId="0" applyFont="1" applyFill="1" applyBorder="1" applyAlignment="1">
      <alignment horizontal="center" vertical="center" wrapText="1"/>
    </xf>
    <xf numFmtId="0" fontId="137" fillId="26" borderId="10" xfId="0" applyFont="1" applyFill="1" applyBorder="1" applyAlignment="1">
      <alignment horizontal="center" vertical="center"/>
    </xf>
    <xf numFmtId="2" fontId="139" fillId="26" borderId="10" xfId="524" applyNumberFormat="1" applyFont="1" applyFill="1" applyBorder="1" applyAlignment="1">
      <alignment horizontal="center" vertical="center" wrapText="1"/>
    </xf>
    <xf numFmtId="2" fontId="139" fillId="26" borderId="15" xfId="524" applyNumberFormat="1" applyFont="1" applyFill="1" applyBorder="1" applyAlignment="1">
      <alignment horizontal="center" vertical="center" wrapText="1"/>
    </xf>
    <xf numFmtId="168" fontId="136" fillId="26" borderId="0" xfId="0" applyNumberFormat="1" applyFont="1" applyFill="1" applyAlignment="1">
      <alignment horizontal="center" vertical="center" wrapText="1"/>
    </xf>
    <xf numFmtId="0" fontId="136" fillId="26" borderId="0" xfId="0" applyFont="1" applyFill="1" applyAlignment="1">
      <alignment horizontal="center" vertical="center" wrapText="1"/>
    </xf>
    <xf numFmtId="2" fontId="139" fillId="26" borderId="10" xfId="0" applyNumberFormat="1" applyFont="1" applyFill="1" applyBorder="1" applyAlignment="1">
      <alignment horizontal="center" vertical="center" wrapText="1"/>
    </xf>
    <xf numFmtId="169" fontId="140" fillId="26" borderId="0" xfId="0" applyNumberFormat="1" applyFont="1" applyFill="1" applyAlignment="1">
      <alignment horizontal="center" vertical="center" wrapText="1"/>
    </xf>
    <xf numFmtId="168" fontId="140" fillId="26" borderId="0" xfId="0" applyNumberFormat="1" applyFont="1" applyFill="1" applyAlignment="1">
      <alignment horizontal="center" vertical="center" wrapText="1"/>
    </xf>
    <xf numFmtId="0" fontId="140" fillId="26" borderId="0" xfId="0" applyFont="1" applyFill="1" applyAlignment="1">
      <alignment horizontal="center" vertical="center" wrapText="1"/>
    </xf>
    <xf numFmtId="168" fontId="141" fillId="26" borderId="10" xfId="0" applyNumberFormat="1" applyFont="1" applyFill="1" applyBorder="1" applyAlignment="1">
      <alignment horizontal="center" vertical="center" wrapText="1"/>
    </xf>
    <xf numFmtId="0" fontId="141" fillId="26" borderId="10" xfId="0" applyFont="1" applyFill="1" applyBorder="1" applyAlignment="1">
      <alignment horizontal="center" vertical="center"/>
    </xf>
    <xf numFmtId="0" fontId="142" fillId="26" borderId="12" xfId="0" applyFont="1" applyFill="1" applyBorder="1" applyAlignment="1">
      <alignment horizontal="center" vertical="center" wrapText="1"/>
    </xf>
    <xf numFmtId="2" fontId="138" fillId="26" borderId="10" xfId="0" applyNumberFormat="1" applyFont="1" applyFill="1" applyBorder="1" applyAlignment="1">
      <alignment horizontal="center" vertical="center" wrapText="1"/>
    </xf>
    <xf numFmtId="172" fontId="141" fillId="26" borderId="10" xfId="0" applyNumberFormat="1" applyFont="1" applyFill="1" applyBorder="1" applyAlignment="1">
      <alignment horizontal="center" vertical="center" wrapText="1"/>
    </xf>
    <xf numFmtId="0" fontId="144" fillId="26" borderId="0" xfId="0" applyFont="1" applyFill="1" applyAlignment="1">
      <alignment horizontal="center" vertical="center"/>
    </xf>
    <xf numFmtId="0" fontId="109" fillId="26" borderId="0" xfId="0" applyFont="1" applyFill="1" applyAlignment="1">
      <alignment horizontal="center" vertical="center" wrapText="1"/>
    </xf>
    <xf numFmtId="0" fontId="133" fillId="26" borderId="0" xfId="0" applyFont="1" applyFill="1" applyAlignment="1">
      <alignment horizontal="center" vertical="center" wrapText="1"/>
    </xf>
    <xf numFmtId="0" fontId="112" fillId="26" borderId="0" xfId="0" applyFont="1" applyFill="1" applyAlignment="1">
      <alignment horizontal="center" vertical="center" wrapText="1"/>
    </xf>
    <xf numFmtId="0" fontId="79" fillId="30" borderId="10" xfId="524" applyFont="1" applyFill="1" applyBorder="1" applyAlignment="1">
      <alignment vertical="center" wrapText="1"/>
    </xf>
    <xf numFmtId="0" fontId="79" fillId="26" borderId="10" xfId="649" applyFont="1" applyFill="1" applyBorder="1" applyAlignment="1">
      <alignment horizontal="center" vertical="center"/>
    </xf>
    <xf numFmtId="0" fontId="79" fillId="26" borderId="10" xfId="524" applyFont="1" applyFill="1" applyBorder="1" applyAlignment="1">
      <alignment vertical="center" wrapText="1"/>
    </xf>
    <xf numFmtId="49" fontId="79" fillId="0" borderId="10" xfId="0" applyNumberFormat="1" applyFont="1" applyBorder="1" applyAlignment="1">
      <alignment horizontal="center" vertical="center" wrapText="1"/>
    </xf>
    <xf numFmtId="0" fontId="79" fillId="0" borderId="0" xfId="0" applyFont="1"/>
    <xf numFmtId="0" fontId="115" fillId="26" borderId="10" xfId="0" applyFont="1" applyFill="1" applyBorder="1" applyAlignment="1">
      <alignment horizontal="center" vertical="center"/>
    </xf>
    <xf numFmtId="0" fontId="133" fillId="26" borderId="10" xfId="0" applyFont="1" applyFill="1" applyBorder="1" applyAlignment="1">
      <alignment horizontal="center" vertical="center" wrapText="1"/>
    </xf>
    <xf numFmtId="0" fontId="36" fillId="30" borderId="10" xfId="524" applyFont="1" applyFill="1" applyBorder="1" applyAlignment="1">
      <alignment vertical="center" wrapText="1"/>
    </xf>
    <xf numFmtId="0" fontId="29" fillId="30" borderId="10" xfId="524" applyFont="1" applyFill="1" applyBorder="1" applyAlignment="1">
      <alignment horizontal="center" vertical="center" wrapText="1"/>
    </xf>
    <xf numFmtId="2" fontId="29" fillId="30" borderId="10" xfId="524" applyNumberFormat="1" applyFont="1" applyFill="1" applyBorder="1" applyAlignment="1">
      <alignment horizontal="center" vertical="center" wrapText="1"/>
    </xf>
    <xf numFmtId="2" fontId="29" fillId="30" borderId="15" xfId="524" applyNumberFormat="1" applyFont="1" applyFill="1" applyBorder="1" applyAlignment="1">
      <alignment horizontal="center" vertical="center" wrapText="1"/>
    </xf>
    <xf numFmtId="2" fontId="29" fillId="26" borderId="10" xfId="524" applyNumberFormat="1" applyFont="1" applyFill="1" applyBorder="1" applyAlignment="1">
      <alignment horizontal="center" vertical="center" wrapText="1"/>
    </xf>
    <xf numFmtId="2" fontId="29" fillId="26" borderId="15" xfId="524" applyNumberFormat="1" applyFont="1" applyFill="1" applyBorder="1" applyAlignment="1">
      <alignment horizontal="center" vertical="center" wrapText="1"/>
    </xf>
    <xf numFmtId="168" fontId="29" fillId="26" borderId="10" xfId="524" applyNumberFormat="1" applyFont="1" applyFill="1" applyBorder="1" applyAlignment="1">
      <alignment horizontal="center" vertical="center" wrapText="1"/>
    </xf>
    <xf numFmtId="4" fontId="130" fillId="34" borderId="11" xfId="0" applyNumberFormat="1" applyFont="1" applyFill="1" applyBorder="1" applyAlignment="1">
      <alignment horizontal="center" vertical="center" wrapText="1"/>
    </xf>
    <xf numFmtId="4" fontId="29" fillId="26" borderId="10" xfId="524" applyNumberFormat="1" applyFont="1" applyFill="1" applyBorder="1" applyAlignment="1">
      <alignment horizontal="center" vertical="center" wrapText="1"/>
    </xf>
    <xf numFmtId="4" fontId="29" fillId="26" borderId="15" xfId="524" applyNumberFormat="1" applyFont="1" applyFill="1" applyBorder="1" applyAlignment="1">
      <alignment horizontal="center" vertical="center" wrapText="1"/>
    </xf>
    <xf numFmtId="4" fontId="36" fillId="26" borderId="10" xfId="524" applyNumberFormat="1" applyFont="1" applyFill="1" applyBorder="1" applyAlignment="1">
      <alignment horizontal="center" vertical="center" wrapText="1"/>
    </xf>
    <xf numFmtId="4" fontId="130" fillId="35" borderId="16" xfId="527" applyNumberFormat="1" applyFont="1" applyFill="1" applyBorder="1" applyAlignment="1">
      <alignment horizontal="center" vertical="center" wrapText="1"/>
    </xf>
    <xf numFmtId="4" fontId="130" fillId="35" borderId="21" xfId="527" applyNumberFormat="1" applyFont="1" applyFill="1" applyBorder="1" applyAlignment="1">
      <alignment horizontal="center" vertical="center" wrapText="1"/>
    </xf>
    <xf numFmtId="0" fontId="145" fillId="33" borderId="10" xfId="524" applyFont="1" applyFill="1" applyBorder="1" applyAlignment="1">
      <alignment vertical="center" wrapText="1"/>
    </xf>
    <xf numFmtId="49" fontId="145" fillId="26" borderId="10" xfId="524" applyNumberFormat="1" applyFont="1" applyFill="1" applyBorder="1" applyAlignment="1">
      <alignment horizontal="center" vertical="center" wrapText="1"/>
    </xf>
    <xf numFmtId="0" fontId="66" fillId="26" borderId="10" xfId="524" applyFont="1" applyFill="1" applyBorder="1" applyAlignment="1">
      <alignment horizontal="center" vertical="center" wrapText="1"/>
    </xf>
    <xf numFmtId="0" fontId="40" fillId="26" borderId="10" xfId="524" applyFont="1" applyFill="1" applyBorder="1" applyAlignment="1">
      <alignment horizontal="center" vertical="center" wrapText="1"/>
    </xf>
    <xf numFmtId="49" fontId="66" fillId="30" borderId="10" xfId="524" applyNumberFormat="1" applyFont="1" applyFill="1" applyBorder="1" applyAlignment="1">
      <alignment horizontal="center" vertical="center" wrapText="1"/>
    </xf>
    <xf numFmtId="0" fontId="40" fillId="26" borderId="10" xfId="0" applyFont="1" applyFill="1" applyBorder="1" applyAlignment="1">
      <alignment horizontal="center" vertical="center" wrapText="1"/>
    </xf>
    <xf numFmtId="0" fontId="149" fillId="26" borderId="10" xfId="524" applyFont="1" applyFill="1" applyBorder="1" applyAlignment="1">
      <alignment horizontal="center" vertical="center" wrapText="1"/>
    </xf>
    <xf numFmtId="49" fontId="66" fillId="26" borderId="10" xfId="524" applyNumberFormat="1" applyFont="1" applyFill="1" applyBorder="1" applyAlignment="1">
      <alignment horizontal="center" vertical="center" wrapText="1"/>
    </xf>
    <xf numFmtId="0" fontId="134" fillId="29" borderId="34" xfId="524" applyFont="1" applyFill="1" applyBorder="1" applyAlignment="1">
      <alignment horizontal="center" vertical="center"/>
    </xf>
    <xf numFmtId="0" fontId="66" fillId="26" borderId="10" xfId="0" applyFont="1" applyFill="1" applyBorder="1" applyAlignment="1">
      <alignment horizontal="center" vertical="center" wrapText="1"/>
    </xf>
    <xf numFmtId="0" fontId="150" fillId="34" borderId="11" xfId="0" applyFont="1" applyFill="1" applyBorder="1" applyAlignment="1">
      <alignment horizontal="center" vertical="center" wrapText="1"/>
    </xf>
    <xf numFmtId="0" fontId="40" fillId="26" borderId="10" xfId="0" applyFont="1" applyFill="1" applyBorder="1" applyAlignment="1">
      <alignment horizontal="left" vertical="center" wrapText="1"/>
    </xf>
    <xf numFmtId="0" fontId="150" fillId="34" borderId="19" xfId="0" applyFont="1" applyFill="1" applyBorder="1" applyAlignment="1">
      <alignment horizontal="center" vertical="center" wrapText="1"/>
    </xf>
    <xf numFmtId="0" fontId="40" fillId="26" borderId="10" xfId="527" applyFont="1" applyFill="1" applyBorder="1" applyAlignment="1">
      <alignment horizontal="center" vertical="center" wrapText="1"/>
    </xf>
    <xf numFmtId="0" fontId="66" fillId="26" borderId="10" xfId="527" applyFont="1" applyFill="1" applyBorder="1" applyAlignment="1">
      <alignment horizontal="center" vertical="center" wrapText="1"/>
    </xf>
    <xf numFmtId="0" fontId="150" fillId="35" borderId="16" xfId="527" applyFont="1" applyFill="1" applyBorder="1" applyAlignment="1">
      <alignment horizontal="center" vertical="center" wrapText="1"/>
    </xf>
    <xf numFmtId="0" fontId="40" fillId="0" borderId="10" xfId="0" applyFont="1" applyBorder="1" applyAlignment="1">
      <alignment horizontal="left" vertical="center" wrapText="1"/>
    </xf>
    <xf numFmtId="0" fontId="151" fillId="26" borderId="0" xfId="0" applyFont="1" applyFill="1" applyAlignment="1">
      <alignment horizontal="center" vertical="center" wrapText="1"/>
    </xf>
    <xf numFmtId="0" fontId="151" fillId="26" borderId="10" xfId="0" applyFont="1" applyFill="1" applyBorder="1" applyAlignment="1">
      <alignment horizontal="center" vertical="center"/>
    </xf>
    <xf numFmtId="0" fontId="134" fillId="26" borderId="10" xfId="0" applyFont="1" applyFill="1" applyBorder="1" applyAlignment="1">
      <alignment horizontal="center" vertical="center"/>
    </xf>
    <xf numFmtId="0" fontId="134" fillId="26" borderId="10" xfId="0" applyFont="1" applyFill="1" applyBorder="1" applyAlignment="1">
      <alignment horizontal="center" vertical="center" wrapText="1"/>
    </xf>
    <xf numFmtId="0" fontId="152" fillId="33" borderId="10" xfId="524" applyFont="1" applyFill="1" applyBorder="1" applyAlignment="1">
      <alignment vertical="center" wrapText="1"/>
    </xf>
    <xf numFmtId="0" fontId="148" fillId="33" borderId="10" xfId="524" applyFont="1" applyFill="1" applyBorder="1" applyAlignment="1">
      <alignment vertical="center" wrapText="1"/>
    </xf>
    <xf numFmtId="0" fontId="153" fillId="26" borderId="10" xfId="0" applyFont="1" applyFill="1" applyBorder="1" applyAlignment="1">
      <alignment horizontal="center" vertical="center"/>
    </xf>
    <xf numFmtId="0" fontId="154" fillId="26" borderId="10" xfId="0" applyFont="1" applyFill="1" applyBorder="1" applyAlignment="1">
      <alignment horizontal="center" vertical="center"/>
    </xf>
    <xf numFmtId="0" fontId="154" fillId="26" borderId="10" xfId="0" applyFont="1" applyFill="1" applyBorder="1" applyAlignment="1">
      <alignment horizontal="center" vertical="center" wrapText="1"/>
    </xf>
    <xf numFmtId="9" fontId="134" fillId="26" borderId="10" xfId="0" applyNumberFormat="1" applyFont="1" applyFill="1" applyBorder="1" applyAlignment="1">
      <alignment horizontal="center" vertical="center" wrapText="1"/>
    </xf>
    <xf numFmtId="0" fontId="151" fillId="26" borderId="10" xfId="0" applyFont="1" applyFill="1" applyBorder="1" applyAlignment="1">
      <alignment horizontal="center" vertical="center" wrapText="1"/>
    </xf>
    <xf numFmtId="9" fontId="134" fillId="26" borderId="10" xfId="527" applyNumberFormat="1" applyFont="1" applyFill="1" applyBorder="1" applyAlignment="1">
      <alignment horizontal="center" vertical="center" wrapText="1"/>
    </xf>
    <xf numFmtId="0" fontId="134" fillId="26" borderId="10" xfId="527" applyFont="1" applyFill="1" applyBorder="1" applyAlignment="1">
      <alignment horizontal="center" vertical="center" wrapText="1"/>
    </xf>
    <xf numFmtId="0" fontId="100" fillId="35" borderId="10" xfId="524" applyFont="1" applyFill="1" applyBorder="1" applyAlignment="1">
      <alignment horizontal="center" vertical="center" wrapText="1"/>
    </xf>
    <xf numFmtId="0" fontId="2" fillId="26" borderId="0" xfId="662" applyFont="1" applyFill="1" applyAlignment="1">
      <alignment horizontal="center" vertical="center"/>
    </xf>
    <xf numFmtId="0" fontId="3" fillId="26" borderId="0" xfId="524" applyFont="1" applyFill="1" applyAlignment="1">
      <alignment horizontal="center" vertical="center"/>
    </xf>
    <xf numFmtId="0" fontId="2" fillId="26" borderId="11" xfId="0" applyFont="1" applyFill="1" applyBorder="1" applyAlignment="1">
      <alignment horizontal="center" vertical="center" wrapText="1"/>
    </xf>
    <xf numFmtId="0" fontId="109" fillId="26" borderId="11" xfId="0" applyFont="1" applyFill="1" applyBorder="1" applyAlignment="1">
      <alignment horizontal="center" vertical="center" wrapText="1"/>
    </xf>
    <xf numFmtId="2" fontId="36" fillId="26" borderId="10" xfId="524" applyNumberFormat="1" applyFont="1" applyFill="1" applyBorder="1" applyAlignment="1">
      <alignment horizontal="center" vertical="center" wrapText="1"/>
    </xf>
    <xf numFmtId="169" fontId="29" fillId="26" borderId="10" xfId="524" applyNumberFormat="1" applyFont="1" applyFill="1" applyBorder="1" applyAlignment="1">
      <alignment horizontal="center" vertical="center" wrapText="1"/>
    </xf>
    <xf numFmtId="2" fontId="29" fillId="26" borderId="10" xfId="567" applyNumberFormat="1" applyFont="1" applyFill="1" applyBorder="1" applyAlignment="1">
      <alignment horizontal="center" vertical="center" wrapText="1"/>
    </xf>
    <xf numFmtId="2" fontId="29" fillId="26" borderId="11" xfId="567" applyNumberFormat="1" applyFont="1" applyFill="1" applyBorder="1" applyAlignment="1">
      <alignment horizontal="center" vertical="center" wrapText="1"/>
    </xf>
    <xf numFmtId="171" fontId="36" fillId="26" borderId="10" xfId="524" applyNumberFormat="1" applyFont="1" applyFill="1" applyBorder="1" applyAlignment="1">
      <alignment horizontal="center" vertical="center" wrapText="1"/>
    </xf>
    <xf numFmtId="2" fontId="36" fillId="30" borderId="10" xfId="524" applyNumberFormat="1" applyFont="1" applyFill="1" applyBorder="1" applyAlignment="1">
      <alignment horizontal="center" vertical="center" wrapText="1"/>
    </xf>
    <xf numFmtId="171" fontId="36" fillId="30" borderId="10" xfId="524" applyNumberFormat="1" applyFont="1" applyFill="1" applyBorder="1" applyAlignment="1">
      <alignment horizontal="center" vertical="center" wrapText="1"/>
    </xf>
    <xf numFmtId="171" fontId="36" fillId="30" borderId="15" xfId="524" applyNumberFormat="1" applyFont="1" applyFill="1" applyBorder="1" applyAlignment="1">
      <alignment horizontal="center" vertical="center" wrapText="1"/>
    </xf>
    <xf numFmtId="171" fontId="36" fillId="26" borderId="15" xfId="524" applyNumberFormat="1" applyFont="1" applyFill="1" applyBorder="1" applyAlignment="1">
      <alignment horizontal="center" vertical="center" wrapText="1"/>
    </xf>
    <xf numFmtId="2" fontId="29" fillId="26" borderId="11" xfId="524" applyNumberFormat="1" applyFont="1" applyFill="1" applyBorder="1" applyAlignment="1">
      <alignment horizontal="center" vertical="center" wrapText="1"/>
    </xf>
    <xf numFmtId="0" fontId="157" fillId="32" borderId="36" xfId="775" applyFont="1" applyFill="1" applyBorder="1" applyAlignment="1">
      <alignment vertical="center"/>
    </xf>
    <xf numFmtId="0" fontId="5" fillId="26" borderId="10" xfId="567" applyFont="1" applyFill="1" applyBorder="1" applyAlignment="1">
      <alignment horizontal="center" vertical="center" wrapText="1"/>
    </xf>
    <xf numFmtId="2" fontId="27" fillId="26" borderId="11" xfId="524" applyNumberFormat="1" applyFont="1" applyFill="1" applyBorder="1" applyAlignment="1">
      <alignment horizontal="center" vertical="center" wrapText="1"/>
    </xf>
    <xf numFmtId="0" fontId="70" fillId="0" borderId="37" xfId="567" applyFont="1" applyBorder="1" applyAlignment="1">
      <alignment horizontal="center" vertical="center" wrapText="1"/>
    </xf>
    <xf numFmtId="0" fontId="27" fillId="0" borderId="0" xfId="567" applyFont="1" applyFill="1" applyAlignment="1">
      <alignment horizontal="center" vertical="center" wrapText="1"/>
    </xf>
    <xf numFmtId="0" fontId="27" fillId="0" borderId="0" xfId="567" applyFont="1" applyFill="1" applyAlignment="1">
      <alignment vertical="center" wrapText="1"/>
    </xf>
    <xf numFmtId="0" fontId="5" fillId="0" borderId="11" xfId="567" applyFont="1" applyFill="1" applyBorder="1" applyAlignment="1">
      <alignment horizontal="center" vertical="center" wrapText="1"/>
    </xf>
    <xf numFmtId="0" fontId="2" fillId="0" borderId="11" xfId="567" applyFont="1" applyBorder="1" applyAlignment="1">
      <alignment horizontal="center" vertical="center" wrapText="1"/>
    </xf>
    <xf numFmtId="168" fontId="70" fillId="0" borderId="37" xfId="567" applyNumberFormat="1" applyFont="1" applyFill="1" applyBorder="1" applyAlignment="1">
      <alignment horizontal="center" vertical="center" wrapText="1"/>
    </xf>
    <xf numFmtId="0" fontId="70" fillId="26" borderId="0" xfId="0" applyFont="1" applyFill="1" applyBorder="1" applyAlignment="1">
      <alignment horizontal="center" vertical="center" wrapText="1"/>
    </xf>
    <xf numFmtId="0" fontId="2" fillId="26" borderId="10" xfId="567" applyFont="1" applyFill="1" applyBorder="1" applyAlignment="1">
      <alignment horizontal="center" vertical="center" wrapText="1"/>
    </xf>
    <xf numFmtId="0" fontId="109" fillId="0" borderId="11" xfId="567" applyFont="1" applyFill="1" applyBorder="1" applyAlignment="1">
      <alignment horizontal="center" vertical="center" wrapText="1"/>
    </xf>
    <xf numFmtId="49" fontId="109" fillId="0" borderId="10" xfId="0" applyNumberFormat="1" applyFont="1" applyBorder="1" applyAlignment="1">
      <alignment horizontal="center" vertical="center" wrapText="1"/>
    </xf>
    <xf numFmtId="0" fontId="2" fillId="26" borderId="11" xfId="567" applyFont="1" applyFill="1" applyBorder="1" applyAlignment="1">
      <alignment horizontal="center" vertical="center" wrapText="1"/>
    </xf>
    <xf numFmtId="0" fontId="2" fillId="26" borderId="11" xfId="524" applyFont="1" applyFill="1" applyBorder="1" applyAlignment="1">
      <alignment horizontal="center" vertical="center" wrapText="1"/>
    </xf>
    <xf numFmtId="0" fontId="158" fillId="0" borderId="0" xfId="781"/>
    <xf numFmtId="49" fontId="66" fillId="33" borderId="10" xfId="524" applyNumberFormat="1" applyFont="1" applyFill="1" applyBorder="1" applyAlignment="1">
      <alignment horizontal="center" vertical="center" wrapText="1"/>
    </xf>
    <xf numFmtId="49" fontId="28" fillId="33" borderId="10" xfId="524" applyNumberFormat="1" applyFont="1" applyFill="1" applyBorder="1" applyAlignment="1">
      <alignment vertical="center" wrapText="1"/>
    </xf>
    <xf numFmtId="9" fontId="27" fillId="26" borderId="10" xfId="0" applyNumberFormat="1" applyFont="1" applyFill="1" applyBorder="1" applyAlignment="1">
      <alignment horizontal="center" vertical="center" wrapText="1"/>
    </xf>
    <xf numFmtId="9" fontId="27" fillId="26" borderId="10" xfId="527" applyNumberFormat="1" applyFont="1" applyFill="1" applyBorder="1" applyAlignment="1">
      <alignment horizontal="center" vertical="center" wrapText="1"/>
    </xf>
    <xf numFmtId="2" fontId="159" fillId="33" borderId="10" xfId="524" applyNumberFormat="1" applyFont="1" applyFill="1" applyBorder="1" applyAlignment="1">
      <alignment horizontal="center" vertical="center" wrapText="1"/>
    </xf>
    <xf numFmtId="2" fontId="159" fillId="33" borderId="15" xfId="524" applyNumberFormat="1" applyFont="1" applyFill="1" applyBorder="1" applyAlignment="1">
      <alignment horizontal="center" vertical="center" wrapText="1"/>
    </xf>
    <xf numFmtId="0" fontId="85" fillId="0" borderId="0" xfId="662" applyFont="1" applyAlignment="1">
      <alignment vertical="center"/>
    </xf>
    <xf numFmtId="0" fontId="2" fillId="26" borderId="10" xfId="0" applyFont="1" applyFill="1" applyBorder="1" applyAlignment="1">
      <alignment horizontal="center" vertical="center"/>
    </xf>
    <xf numFmtId="0" fontId="5" fillId="26" borderId="10" xfId="0" applyFont="1" applyFill="1" applyBorder="1" applyAlignment="1">
      <alignment horizontal="center" vertical="center"/>
    </xf>
    <xf numFmtId="2" fontId="28" fillId="26" borderId="11" xfId="0" applyNumberFormat="1" applyFont="1" applyFill="1" applyBorder="1" applyAlignment="1">
      <alignment horizontal="center" vertical="center" wrapText="1"/>
    </xf>
    <xf numFmtId="2" fontId="27" fillId="26" borderId="10" xfId="524" applyNumberFormat="1" applyFont="1" applyFill="1" applyBorder="1" applyAlignment="1">
      <alignment horizontal="center" vertical="center" wrapText="1"/>
    </xf>
    <xf numFmtId="2" fontId="28" fillId="26" borderId="37" xfId="0" applyNumberFormat="1" applyFont="1" applyFill="1" applyBorder="1" applyAlignment="1">
      <alignment horizontal="center" vertical="center" wrapText="1"/>
    </xf>
    <xf numFmtId="168" fontId="28" fillId="26" borderId="0" xfId="0" applyNumberFormat="1" applyFont="1" applyFill="1" applyBorder="1" applyAlignment="1">
      <alignment horizontal="center" vertical="center" wrapText="1"/>
    </xf>
    <xf numFmtId="0" fontId="28" fillId="26" borderId="0" xfId="0" applyFont="1" applyFill="1" applyBorder="1" applyAlignment="1">
      <alignment horizontal="center" vertical="center" wrapText="1"/>
    </xf>
    <xf numFmtId="49" fontId="2" fillId="26" borderId="10" xfId="0" applyNumberFormat="1" applyFont="1" applyFill="1" applyBorder="1" applyAlignment="1">
      <alignment horizontal="center" vertical="center" wrapText="1"/>
    </xf>
    <xf numFmtId="2" fontId="2" fillId="26" borderId="10" xfId="0" applyNumberFormat="1" applyFont="1" applyFill="1" applyBorder="1" applyAlignment="1" applyProtection="1">
      <alignment horizontal="center" vertical="center" wrapText="1"/>
    </xf>
    <xf numFmtId="2" fontId="27" fillId="26" borderId="11" xfId="0" applyNumberFormat="1" applyFont="1" applyFill="1" applyBorder="1" applyAlignment="1">
      <alignment horizontal="center" vertical="center" wrapText="1"/>
    </xf>
    <xf numFmtId="168" fontId="27" fillId="26" borderId="37" xfId="0" applyNumberFormat="1" applyFont="1" applyFill="1" applyBorder="1" applyAlignment="1">
      <alignment horizontal="center" vertical="center" wrapText="1"/>
    </xf>
    <xf numFmtId="168" fontId="27" fillId="26" borderId="0" xfId="0" applyNumberFormat="1" applyFont="1" applyFill="1" applyBorder="1" applyAlignment="1">
      <alignment horizontal="center" vertical="center" wrapText="1"/>
    </xf>
    <xf numFmtId="0" fontId="27" fillId="26" borderId="0" xfId="0" applyFont="1" applyFill="1" applyBorder="1" applyAlignment="1">
      <alignment horizontal="center" vertical="center" wrapText="1"/>
    </xf>
    <xf numFmtId="0" fontId="162" fillId="26" borderId="10" xfId="0" applyFont="1" applyFill="1" applyBorder="1" applyAlignment="1">
      <alignment horizontal="center" vertical="center" wrapText="1"/>
    </xf>
    <xf numFmtId="0" fontId="40" fillId="0" borderId="10" xfId="0" applyFont="1" applyFill="1" applyBorder="1" applyAlignment="1">
      <alignment vertical="center" wrapText="1"/>
    </xf>
    <xf numFmtId="0" fontId="162" fillId="26" borderId="10" xfId="0" applyFont="1" applyFill="1" applyBorder="1" applyAlignment="1" applyProtection="1">
      <alignment horizontal="center" vertical="center" wrapText="1"/>
    </xf>
    <xf numFmtId="168" fontId="2" fillId="26" borderId="11" xfId="0" applyNumberFormat="1" applyFont="1" applyFill="1" applyBorder="1" applyAlignment="1">
      <alignment horizontal="center" vertical="center"/>
    </xf>
    <xf numFmtId="2" fontId="27" fillId="0" borderId="11" xfId="524" applyNumberFormat="1" applyFont="1" applyFill="1" applyBorder="1" applyAlignment="1">
      <alignment horizontal="center" vertical="center" wrapText="1"/>
    </xf>
    <xf numFmtId="0" fontId="2" fillId="26" borderId="11" xfId="0" applyFont="1" applyFill="1" applyBorder="1" applyAlignment="1">
      <alignment horizontal="center" vertical="center"/>
    </xf>
    <xf numFmtId="0" fontId="109" fillId="26" borderId="10" xfId="0" applyFont="1" applyFill="1" applyBorder="1" applyAlignment="1">
      <alignment horizontal="center" vertical="center"/>
    </xf>
    <xf numFmtId="0" fontId="163" fillId="26" borderId="10" xfId="0" applyFont="1" applyFill="1" applyBorder="1" applyAlignment="1">
      <alignment horizontal="center" vertical="center"/>
    </xf>
    <xf numFmtId="0" fontId="5" fillId="26" borderId="10" xfId="580" applyFont="1" applyFill="1" applyBorder="1" applyAlignment="1">
      <alignment horizontal="center" vertical="center"/>
    </xf>
    <xf numFmtId="169" fontId="28" fillId="26" borderId="0" xfId="524" applyNumberFormat="1" applyFont="1" applyFill="1" applyAlignment="1">
      <alignment horizontal="center" vertical="center" wrapText="1"/>
    </xf>
    <xf numFmtId="0" fontId="27" fillId="26" borderId="10" xfId="524" applyFont="1" applyFill="1" applyBorder="1" applyAlignment="1">
      <alignment horizontal="left" vertical="center" wrapText="1"/>
    </xf>
    <xf numFmtId="0" fontId="2" fillId="26" borderId="10" xfId="524" applyFont="1" applyFill="1" applyBorder="1" applyAlignment="1">
      <alignment horizontal="center" vertical="center"/>
    </xf>
    <xf numFmtId="49" fontId="109" fillId="26" borderId="11" xfId="524" applyNumberFormat="1" applyFont="1" applyFill="1" applyBorder="1" applyAlignment="1">
      <alignment horizontal="center" vertical="center" wrapText="1"/>
    </xf>
    <xf numFmtId="0" fontId="40" fillId="26" borderId="10" xfId="524" applyFont="1" applyFill="1" applyBorder="1" applyAlignment="1">
      <alignment horizontal="left" vertical="center" wrapText="1"/>
    </xf>
    <xf numFmtId="2" fontId="99" fillId="26" borderId="10" xfId="524" applyNumberFormat="1" applyFont="1" applyFill="1" applyBorder="1" applyAlignment="1">
      <alignment horizontal="center" vertical="center" wrapText="1"/>
    </xf>
    <xf numFmtId="49" fontId="164" fillId="30" borderId="10" xfId="524" applyNumberFormat="1" applyFont="1" applyFill="1" applyBorder="1" applyAlignment="1">
      <alignment horizontal="center" vertical="center" wrapText="1"/>
    </xf>
    <xf numFmtId="0" fontId="99" fillId="30" borderId="10" xfId="524" applyFont="1" applyFill="1" applyBorder="1" applyAlignment="1">
      <alignment horizontal="center" vertical="center" wrapText="1"/>
    </xf>
    <xf numFmtId="2" fontId="99" fillId="30" borderId="10" xfId="524" applyNumberFormat="1" applyFont="1" applyFill="1" applyBorder="1" applyAlignment="1">
      <alignment horizontal="center" vertical="center" wrapText="1"/>
    </xf>
    <xf numFmtId="2" fontId="99" fillId="30" borderId="15" xfId="524" applyNumberFormat="1" applyFont="1" applyFill="1" applyBorder="1" applyAlignment="1">
      <alignment horizontal="center" vertical="center" wrapText="1"/>
    </xf>
    <xf numFmtId="0" fontId="167" fillId="26" borderId="0" xfId="524" applyFont="1" applyFill="1" applyAlignment="1">
      <alignment vertical="center" wrapText="1"/>
    </xf>
    <xf numFmtId="0" fontId="99" fillId="26" borderId="0" xfId="524" applyFont="1" applyFill="1" applyAlignment="1">
      <alignment horizontal="right" vertical="center" wrapText="1"/>
    </xf>
    <xf numFmtId="2" fontId="165" fillId="30" borderId="10" xfId="524" applyNumberFormat="1" applyFont="1" applyFill="1" applyBorder="1" applyAlignment="1">
      <alignment horizontal="center" vertical="center" wrapText="1"/>
    </xf>
    <xf numFmtId="171" fontId="165" fillId="30" borderId="10" xfId="524" applyNumberFormat="1" applyFont="1" applyFill="1" applyBorder="1" applyAlignment="1">
      <alignment horizontal="center" vertical="center" wrapText="1"/>
    </xf>
    <xf numFmtId="171" fontId="165" fillId="30" borderId="15" xfId="524" applyNumberFormat="1" applyFont="1" applyFill="1" applyBorder="1" applyAlignment="1">
      <alignment horizontal="center" vertical="center" wrapText="1"/>
    </xf>
    <xf numFmtId="169" fontId="166" fillId="30" borderId="0" xfId="524" applyNumberFormat="1" applyFont="1" applyFill="1" applyAlignment="1">
      <alignment vertical="center" wrapText="1"/>
    </xf>
    <xf numFmtId="0" fontId="96" fillId="30" borderId="0" xfId="524" applyFont="1" applyFill="1" applyAlignment="1">
      <alignment vertical="center" wrapText="1"/>
    </xf>
    <xf numFmtId="49" fontId="149" fillId="33" borderId="10" xfId="524" applyNumberFormat="1" applyFont="1" applyFill="1" applyBorder="1" applyAlignment="1">
      <alignment horizontal="center" vertical="center" wrapText="1"/>
    </xf>
    <xf numFmtId="0" fontId="28" fillId="0" borderId="1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70" fillId="0" borderId="0" xfId="0" applyFont="1" applyFill="1" applyBorder="1" applyAlignment="1">
      <alignment horizontal="center" vertical="center" wrapText="1"/>
    </xf>
    <xf numFmtId="0" fontId="28" fillId="0" borderId="0" xfId="0" applyFont="1" applyFill="1" applyAlignment="1">
      <alignment horizontal="center" vertical="center" wrapText="1"/>
    </xf>
    <xf numFmtId="0" fontId="5" fillId="0" borderId="11" xfId="0" applyFont="1" applyFill="1" applyBorder="1" applyAlignment="1">
      <alignment horizontal="center" vertical="center" wrapText="1"/>
    </xf>
    <xf numFmtId="0" fontId="27" fillId="26" borderId="11" xfId="0" applyFont="1" applyFill="1" applyBorder="1" applyAlignment="1">
      <alignment horizontal="center" vertical="center" wrapText="1"/>
    </xf>
    <xf numFmtId="0" fontId="27" fillId="0" borderId="0" xfId="0" applyFont="1" applyFill="1" applyAlignment="1">
      <alignment horizontal="center" vertical="center" wrapText="1"/>
    </xf>
    <xf numFmtId="0" fontId="5" fillId="26" borderId="10" xfId="0" applyFont="1" applyFill="1" applyBorder="1" applyAlignment="1">
      <alignment horizontal="center" vertical="center" wrapText="1"/>
    </xf>
    <xf numFmtId="0" fontId="70" fillId="26" borderId="0" xfId="0" applyFont="1" applyFill="1" applyBorder="1" applyAlignment="1">
      <alignment vertical="center" wrapText="1"/>
    </xf>
    <xf numFmtId="0" fontId="28" fillId="26" borderId="0" xfId="0" applyFont="1" applyFill="1" applyAlignment="1">
      <alignment vertical="center" wrapText="1"/>
    </xf>
    <xf numFmtId="0" fontId="168" fillId="26" borderId="10" xfId="567" applyFont="1" applyFill="1" applyBorder="1" applyAlignment="1">
      <alignment horizontal="center" vertical="center" wrapText="1"/>
    </xf>
    <xf numFmtId="2" fontId="3" fillId="26" borderId="10" xfId="567" applyNumberFormat="1" applyFont="1" applyFill="1" applyBorder="1" applyAlignment="1">
      <alignment horizontal="center" vertical="center" wrapText="1"/>
    </xf>
    <xf numFmtId="2" fontId="3" fillId="0" borderId="10" xfId="567" applyNumberFormat="1" applyFont="1" applyFill="1" applyBorder="1" applyAlignment="1">
      <alignment horizontal="center" vertical="center" wrapText="1"/>
    </xf>
    <xf numFmtId="168" fontId="3" fillId="26" borderId="10" xfId="567" applyNumberFormat="1" applyFont="1" applyFill="1" applyBorder="1" applyAlignment="1">
      <alignment horizontal="center" vertical="center" wrapText="1"/>
    </xf>
    <xf numFmtId="169" fontId="3" fillId="26" borderId="11" xfId="0" applyNumberFormat="1" applyFont="1" applyFill="1" applyBorder="1" applyAlignment="1">
      <alignment horizontal="center" vertical="center" wrapText="1"/>
    </xf>
    <xf numFmtId="2" fontId="29" fillId="26" borderId="11" xfId="0" applyNumberFormat="1" applyFont="1" applyFill="1" applyBorder="1" applyAlignment="1">
      <alignment horizontal="center" vertical="center" wrapText="1"/>
    </xf>
    <xf numFmtId="2" fontId="29" fillId="26" borderId="10" xfId="0" applyNumberFormat="1" applyFont="1" applyFill="1" applyBorder="1" applyAlignment="1">
      <alignment horizontal="center" vertical="center" wrapText="1"/>
    </xf>
    <xf numFmtId="2" fontId="3" fillId="26" borderId="11" xfId="0" applyNumberFormat="1" applyFont="1" applyFill="1" applyBorder="1" applyAlignment="1">
      <alignment horizontal="center" vertical="center" wrapText="1"/>
    </xf>
    <xf numFmtId="9" fontId="29" fillId="26" borderId="10" xfId="524" applyNumberFormat="1" applyFont="1" applyFill="1" applyBorder="1" applyAlignment="1">
      <alignment horizontal="center" vertical="center" wrapText="1"/>
    </xf>
    <xf numFmtId="0" fontId="143" fillId="35" borderId="16" xfId="527" applyFont="1" applyFill="1" applyBorder="1" applyAlignment="1">
      <alignment horizontal="center" vertical="center" wrapText="1"/>
    </xf>
    <xf numFmtId="0" fontId="64" fillId="26" borderId="10" xfId="524" applyFont="1" applyFill="1" applyBorder="1" applyAlignment="1">
      <alignment vertical="center" wrapText="1"/>
    </xf>
    <xf numFmtId="4" fontId="38" fillId="34" borderId="19" xfId="0" applyNumberFormat="1" applyFont="1" applyFill="1" applyBorder="1" applyAlignment="1">
      <alignment horizontal="center" vertical="center" wrapText="1"/>
    </xf>
    <xf numFmtId="4" fontId="38" fillId="34" borderId="23" xfId="0" applyNumberFormat="1" applyFont="1" applyFill="1" applyBorder="1" applyAlignment="1">
      <alignment horizontal="center" vertical="center" wrapText="1"/>
    </xf>
    <xf numFmtId="0" fontId="169" fillId="26" borderId="0" xfId="662" applyFont="1" applyFill="1" applyAlignment="1">
      <alignment vertical="center"/>
    </xf>
    <xf numFmtId="0" fontId="5" fillId="33" borderId="12" xfId="524" applyFont="1" applyFill="1" applyBorder="1" applyAlignment="1">
      <alignment horizontal="center" vertical="center" wrapText="1"/>
    </xf>
    <xf numFmtId="0" fontId="2" fillId="26" borderId="12" xfId="524" applyFont="1" applyFill="1" applyBorder="1" applyAlignment="1">
      <alignment horizontal="center" vertical="center" wrapText="1"/>
    </xf>
    <xf numFmtId="0" fontId="5" fillId="30" borderId="12" xfId="524" applyFont="1" applyFill="1" applyBorder="1" applyAlignment="1">
      <alignment horizontal="center" vertical="center" wrapText="1"/>
    </xf>
    <xf numFmtId="0" fontId="2" fillId="30" borderId="12" xfId="524" applyFont="1" applyFill="1" applyBorder="1" applyAlignment="1">
      <alignment horizontal="center" vertical="center" wrapText="1"/>
    </xf>
    <xf numFmtId="0" fontId="5" fillId="26" borderId="12" xfId="524" applyFont="1" applyFill="1" applyBorder="1" applyAlignment="1">
      <alignment horizontal="center" vertical="center" wrapText="1"/>
    </xf>
    <xf numFmtId="0" fontId="2" fillId="26" borderId="12" xfId="524" applyFont="1" applyFill="1" applyBorder="1" applyAlignment="1">
      <alignment vertical="center" wrapText="1"/>
    </xf>
    <xf numFmtId="0" fontId="2" fillId="34" borderId="22" xfId="0" applyFont="1" applyFill="1" applyBorder="1" applyAlignment="1">
      <alignment horizontal="center" vertical="center" wrapText="1"/>
    </xf>
    <xf numFmtId="0" fontId="2" fillId="35" borderId="20" xfId="527" applyFont="1" applyFill="1" applyBorder="1" applyAlignment="1">
      <alignment horizontal="center" vertical="center" wrapText="1"/>
    </xf>
    <xf numFmtId="0" fontId="2" fillId="26" borderId="0" xfId="0" applyFont="1" applyFill="1" applyAlignment="1">
      <alignment vertical="center"/>
    </xf>
    <xf numFmtId="49" fontId="109" fillId="0" borderId="10" xfId="0" applyNumberFormat="1" applyFont="1" applyFill="1" applyBorder="1" applyAlignment="1">
      <alignment horizontal="center" vertical="center" wrapText="1"/>
    </xf>
    <xf numFmtId="0" fontId="2" fillId="26" borderId="10" xfId="524" applyFont="1" applyFill="1" applyBorder="1" applyAlignment="1">
      <alignment horizontal="center" vertical="center" wrapText="1"/>
    </xf>
    <xf numFmtId="49" fontId="27" fillId="26" borderId="10" xfId="0" applyNumberFormat="1" applyFont="1" applyFill="1" applyBorder="1" applyAlignment="1">
      <alignment horizontal="center" vertical="center" wrapText="1"/>
    </xf>
    <xf numFmtId="49" fontId="170" fillId="26" borderId="10" xfId="524" applyNumberFormat="1" applyFont="1" applyFill="1" applyBorder="1" applyAlignment="1">
      <alignment horizontal="center" vertical="center" wrapText="1"/>
    </xf>
    <xf numFmtId="169" fontId="168" fillId="26" borderId="10" xfId="567" applyNumberFormat="1" applyFont="1" applyFill="1" applyBorder="1" applyAlignment="1">
      <alignment horizontal="center" vertical="center" wrapText="1"/>
    </xf>
    <xf numFmtId="2" fontId="36" fillId="26" borderId="11" xfId="567" applyNumberFormat="1" applyFont="1" applyFill="1" applyBorder="1" applyAlignment="1">
      <alignment horizontal="center" vertical="center" wrapText="1"/>
    </xf>
    <xf numFmtId="0" fontId="34" fillId="0" borderId="0" xfId="567" applyFont="1" applyFill="1" applyBorder="1" applyAlignment="1">
      <alignment vertical="center" wrapText="1"/>
    </xf>
    <xf numFmtId="0" fontId="29" fillId="0" borderId="0" xfId="567" applyFont="1" applyFill="1" applyAlignment="1">
      <alignment vertical="center" wrapText="1"/>
    </xf>
    <xf numFmtId="0" fontId="34" fillId="0" borderId="0" xfId="567" applyFont="1" applyFill="1" applyAlignment="1">
      <alignment vertical="center" wrapText="1"/>
    </xf>
    <xf numFmtId="0" fontId="2" fillId="26" borderId="10" xfId="663" applyFont="1" applyFill="1" applyBorder="1" applyAlignment="1">
      <alignment horizontal="center" vertical="center"/>
    </xf>
    <xf numFmtId="0" fontId="2" fillId="26" borderId="10" xfId="568" applyFont="1" applyFill="1" applyBorder="1" applyAlignment="1">
      <alignment horizontal="center" vertical="center" wrapText="1"/>
    </xf>
    <xf numFmtId="49" fontId="2" fillId="26" borderId="10" xfId="568" applyNumberFormat="1" applyFont="1" applyFill="1" applyBorder="1" applyAlignment="1">
      <alignment horizontal="center" vertical="center" wrapText="1"/>
    </xf>
    <xf numFmtId="0" fontId="28" fillId="26" borderId="10" xfId="568" applyFont="1" applyFill="1" applyBorder="1" applyAlignment="1">
      <alignment horizontal="center" vertical="center" wrapText="1"/>
    </xf>
    <xf numFmtId="0" fontId="70" fillId="26" borderId="0" xfId="0" applyFont="1" applyFill="1" applyAlignment="1">
      <alignment vertical="center"/>
    </xf>
    <xf numFmtId="0" fontId="2" fillId="26" borderId="10" xfId="768" applyFont="1" applyFill="1" applyBorder="1" applyAlignment="1">
      <alignment horizontal="center" vertical="center"/>
    </xf>
    <xf numFmtId="0" fontId="109" fillId="26" borderId="10" xfId="524" applyFont="1" applyFill="1" applyBorder="1" applyAlignment="1">
      <alignment horizontal="center" vertical="center" wrapText="1"/>
    </xf>
    <xf numFmtId="0" fontId="2" fillId="26" borderId="10" xfId="0" quotePrefix="1" applyFont="1" applyFill="1" applyBorder="1" applyAlignment="1">
      <alignment horizontal="center" vertical="center" wrapText="1"/>
    </xf>
    <xf numFmtId="0" fontId="28" fillId="26" borderId="10" xfId="536" applyFont="1" applyFill="1" applyBorder="1" applyAlignment="1">
      <alignment horizontal="center" vertical="center" wrapText="1"/>
    </xf>
    <xf numFmtId="0" fontId="69" fillId="26" borderId="0" xfId="0" applyFont="1" applyFill="1" applyAlignment="1">
      <alignment vertical="center" wrapText="1"/>
    </xf>
    <xf numFmtId="0" fontId="64" fillId="26" borderId="0" xfId="0" applyFont="1" applyFill="1" applyAlignment="1">
      <alignment vertical="center" wrapText="1"/>
    </xf>
    <xf numFmtId="0" fontId="63" fillId="26" borderId="10" xfId="0" applyFont="1" applyFill="1" applyBorder="1" applyAlignment="1">
      <alignment horizontal="center" vertical="center" wrapText="1"/>
    </xf>
    <xf numFmtId="172" fontId="27" fillId="26" borderId="0" xfId="0" applyNumberFormat="1" applyFont="1" applyFill="1" applyAlignment="1">
      <alignment horizontal="center" vertical="center" wrapText="1"/>
    </xf>
    <xf numFmtId="2" fontId="70" fillId="26" borderId="0" xfId="0" applyNumberFormat="1" applyFont="1" applyFill="1" applyAlignment="1">
      <alignment horizontal="center" vertical="center" wrapText="1"/>
    </xf>
    <xf numFmtId="0" fontId="2" fillId="26" borderId="11" xfId="0" applyFont="1" applyFill="1" applyBorder="1" applyAlignment="1">
      <alignment vertical="center" wrapText="1"/>
    </xf>
    <xf numFmtId="165" fontId="64" fillId="26" borderId="0" xfId="0" applyNumberFormat="1" applyFont="1" applyFill="1" applyAlignment="1">
      <alignment vertical="center" wrapText="1"/>
    </xf>
    <xf numFmtId="0" fontId="109" fillId="26" borderId="11" xfId="524" applyFont="1" applyFill="1" applyBorder="1" applyAlignment="1">
      <alignment horizontal="center" vertical="center" wrapText="1"/>
    </xf>
    <xf numFmtId="49" fontId="109" fillId="26" borderId="10" xfId="524" applyNumberFormat="1" applyFont="1" applyFill="1" applyBorder="1" applyAlignment="1">
      <alignment horizontal="center" vertical="center" wrapText="1"/>
    </xf>
    <xf numFmtId="0" fontId="5" fillId="26" borderId="10" xfId="524" applyFont="1" applyFill="1" applyBorder="1" applyAlignment="1">
      <alignment horizontal="center" vertical="center" wrapText="1"/>
    </xf>
    <xf numFmtId="0" fontId="29" fillId="26" borderId="0" xfId="0" applyFont="1" applyFill="1" applyAlignment="1">
      <alignment vertical="center" wrapText="1"/>
    </xf>
    <xf numFmtId="0" fontId="2" fillId="0" borderId="10" xfId="567" applyFont="1" applyBorder="1" applyAlignment="1">
      <alignment horizontal="center" vertical="center" wrapText="1"/>
    </xf>
    <xf numFmtId="0" fontId="34" fillId="0" borderId="0" xfId="567" applyFont="1" applyAlignment="1">
      <alignment vertical="center" wrapText="1"/>
    </xf>
    <xf numFmtId="0" fontId="29" fillId="0" borderId="0" xfId="567" applyFont="1" applyAlignment="1">
      <alignment vertical="center" wrapText="1"/>
    </xf>
    <xf numFmtId="168" fontId="34" fillId="0" borderId="0" xfId="567" applyNumberFormat="1" applyFont="1" applyAlignment="1">
      <alignment vertical="center" wrapText="1"/>
    </xf>
    <xf numFmtId="172" fontId="27" fillId="0" borderId="0" xfId="567" applyNumberFormat="1" applyFont="1" applyAlignment="1">
      <alignment horizontal="center" vertical="center" wrapText="1"/>
    </xf>
    <xf numFmtId="0" fontId="27" fillId="30" borderId="10" xfId="524" applyFont="1" applyFill="1" applyBorder="1" applyAlignment="1">
      <alignment vertical="center" wrapText="1"/>
    </xf>
    <xf numFmtId="0" fontId="109" fillId="0" borderId="10" xfId="567" applyFont="1" applyBorder="1" applyAlignment="1">
      <alignment horizontal="center" vertical="center" wrapText="1"/>
    </xf>
    <xf numFmtId="49" fontId="109" fillId="26" borderId="10" xfId="568" applyNumberFormat="1" applyFont="1" applyFill="1" applyBorder="1" applyAlignment="1">
      <alignment horizontal="center" vertical="center" wrapText="1"/>
    </xf>
    <xf numFmtId="0" fontId="109" fillId="26" borderId="10" xfId="0" quotePrefix="1" applyFont="1" applyFill="1" applyBorder="1" applyAlignment="1">
      <alignment horizontal="center" vertical="center" wrapText="1"/>
    </xf>
    <xf numFmtId="0" fontId="112" fillId="26" borderId="10" xfId="0" applyFont="1" applyFill="1" applyBorder="1" applyAlignment="1">
      <alignment horizontal="center" vertical="center" wrapText="1"/>
    </xf>
    <xf numFmtId="0" fontId="109" fillId="26" borderId="11" xfId="0" applyFont="1" applyFill="1" applyBorder="1" applyAlignment="1">
      <alignment vertical="center" wrapText="1"/>
    </xf>
    <xf numFmtId="0" fontId="70" fillId="26" borderId="0" xfId="524" applyFont="1" applyFill="1" applyAlignment="1">
      <alignment horizontal="center" vertical="center" wrapText="1"/>
    </xf>
    <xf numFmtId="0" fontId="5" fillId="26" borderId="11" xfId="0" applyFont="1" applyFill="1" applyBorder="1" applyAlignment="1">
      <alignment vertical="center" wrapText="1"/>
    </xf>
    <xf numFmtId="0" fontId="171" fillId="26" borderId="0" xfId="0" applyFont="1" applyFill="1" applyAlignment="1">
      <alignment vertical="center" wrapText="1"/>
    </xf>
    <xf numFmtId="0" fontId="2" fillId="26" borderId="0" xfId="662" applyFont="1" applyFill="1" applyAlignment="1">
      <alignment vertical="center"/>
    </xf>
    <xf numFmtId="0" fontId="151" fillId="26" borderId="10" xfId="524" applyFont="1" applyFill="1" applyBorder="1" applyAlignment="1">
      <alignment horizontal="center" vertical="center" wrapText="1"/>
    </xf>
    <xf numFmtId="0" fontId="134" fillId="26" borderId="10" xfId="524" applyFont="1" applyFill="1" applyBorder="1" applyAlignment="1">
      <alignment horizontal="center" vertical="center" wrapText="1"/>
    </xf>
    <xf numFmtId="0" fontId="5" fillId="30" borderId="10" xfId="524" applyFont="1" applyFill="1" applyBorder="1" applyAlignment="1">
      <alignment vertical="center" wrapText="1"/>
    </xf>
    <xf numFmtId="0" fontId="5" fillId="30" borderId="10" xfId="524" applyFont="1" applyFill="1" applyBorder="1" applyAlignment="1">
      <alignment horizontal="center" vertical="center" wrapText="1"/>
    </xf>
    <xf numFmtId="9" fontId="2" fillId="26" borderId="10" xfId="524" applyNumberFormat="1" applyFont="1" applyFill="1" applyBorder="1" applyAlignment="1">
      <alignment horizontal="center" vertical="center" wrapText="1"/>
    </xf>
    <xf numFmtId="0" fontId="5" fillId="26" borderId="0" xfId="0" applyFont="1" applyFill="1" applyAlignment="1">
      <alignment vertical="center"/>
    </xf>
    <xf numFmtId="0" fontId="5" fillId="33" borderId="10" xfId="524" applyFont="1" applyFill="1" applyBorder="1" applyAlignment="1">
      <alignment vertical="center" wrapText="1"/>
    </xf>
    <xf numFmtId="0" fontId="5" fillId="34" borderId="11" xfId="0" applyFont="1" applyFill="1" applyBorder="1" applyAlignment="1">
      <alignment horizontal="center" vertical="center" wrapText="1"/>
    </xf>
    <xf numFmtId="0" fontId="5" fillId="35" borderId="16" xfId="527" applyFont="1" applyFill="1" applyBorder="1" applyAlignment="1">
      <alignment horizontal="center" vertical="center" wrapText="1"/>
    </xf>
    <xf numFmtId="0" fontId="3" fillId="26" borderId="10" xfId="524" applyFont="1" applyFill="1" applyBorder="1" applyAlignment="1">
      <alignment horizontal="center" vertical="center" wrapText="1"/>
    </xf>
    <xf numFmtId="2" fontId="3" fillId="26" borderId="10" xfId="524" applyNumberFormat="1" applyFont="1" applyFill="1" applyBorder="1" applyAlignment="1">
      <alignment horizontal="center" vertical="center" wrapText="1"/>
    </xf>
    <xf numFmtId="168" fontId="3" fillId="26" borderId="10" xfId="524" applyNumberFormat="1" applyFont="1" applyFill="1" applyBorder="1" applyAlignment="1">
      <alignment horizontal="center" vertical="center" wrapText="1"/>
    </xf>
    <xf numFmtId="0" fontId="3" fillId="30" borderId="10" xfId="524" applyFont="1" applyFill="1" applyBorder="1" applyAlignment="1">
      <alignment horizontal="center" vertical="center" wrapText="1"/>
    </xf>
    <xf numFmtId="169" fontId="3" fillId="26" borderId="10" xfId="524" applyNumberFormat="1" applyFont="1" applyFill="1" applyBorder="1" applyAlignment="1">
      <alignment horizontal="center" vertical="center" wrapText="1"/>
    </xf>
    <xf numFmtId="2" fontId="168" fillId="26" borderId="10" xfId="524" applyNumberFormat="1" applyFont="1" applyFill="1" applyBorder="1" applyAlignment="1">
      <alignment horizontal="center" vertical="center" wrapText="1"/>
    </xf>
    <xf numFmtId="0" fontId="173" fillId="33" borderId="10" xfId="524" applyFont="1" applyFill="1" applyBorder="1" applyAlignment="1">
      <alignment horizontal="center" vertical="center" wrapText="1"/>
    </xf>
    <xf numFmtId="0" fontId="133" fillId="30" borderId="10" xfId="524" applyFont="1" applyFill="1" applyBorder="1" applyAlignment="1">
      <alignment horizontal="center" vertical="center" wrapText="1"/>
    </xf>
    <xf numFmtId="172" fontId="3" fillId="26" borderId="10" xfId="524" applyNumberFormat="1" applyFont="1" applyFill="1" applyBorder="1" applyAlignment="1">
      <alignment horizontal="center" vertical="center" wrapText="1"/>
    </xf>
    <xf numFmtId="0" fontId="174" fillId="34" borderId="11" xfId="0" applyFont="1" applyFill="1" applyBorder="1" applyAlignment="1">
      <alignment horizontal="center" vertical="center" wrapText="1"/>
    </xf>
    <xf numFmtId="0" fontId="173" fillId="35" borderId="16" xfId="527" applyFont="1" applyFill="1" applyBorder="1" applyAlignment="1">
      <alignment horizontal="center" vertical="center" wrapText="1"/>
    </xf>
    <xf numFmtId="0" fontId="35" fillId="26" borderId="0" xfId="524" applyFont="1" applyFill="1" applyAlignment="1">
      <alignment horizontal="center" vertical="center" wrapText="1"/>
    </xf>
    <xf numFmtId="0" fontId="76" fillId="26" borderId="0" xfId="0" applyFont="1" applyFill="1" applyAlignment="1">
      <alignment horizontal="center" vertical="center"/>
    </xf>
    <xf numFmtId="2" fontId="3" fillId="0" borderId="10" xfId="567" applyNumberFormat="1" applyFont="1" applyBorder="1" applyAlignment="1">
      <alignment horizontal="center" vertical="center" wrapText="1"/>
    </xf>
    <xf numFmtId="168" fontId="36" fillId="26" borderId="11" xfId="567" applyNumberFormat="1" applyFont="1" applyFill="1" applyBorder="1" applyAlignment="1">
      <alignment horizontal="center" vertical="center" wrapText="1"/>
    </xf>
    <xf numFmtId="168" fontId="29" fillId="26" borderId="11" xfId="567" applyNumberFormat="1" applyFont="1" applyFill="1" applyBorder="1" applyAlignment="1">
      <alignment horizontal="center" vertical="center" wrapText="1"/>
    </xf>
    <xf numFmtId="0" fontId="3" fillId="26" borderId="11" xfId="0" applyFont="1" applyFill="1" applyBorder="1" applyAlignment="1">
      <alignment horizontal="center" vertical="center" wrapText="1"/>
    </xf>
    <xf numFmtId="0" fontId="168" fillId="26" borderId="10" xfId="568" applyFont="1" applyFill="1" applyBorder="1" applyAlignment="1">
      <alignment horizontal="center" vertical="center"/>
    </xf>
    <xf numFmtId="2" fontId="29" fillId="26" borderId="10" xfId="663" applyNumberFormat="1" applyFont="1" applyFill="1" applyBorder="1" applyAlignment="1">
      <alignment horizontal="center" vertical="center"/>
    </xf>
    <xf numFmtId="0" fontId="3" fillId="26" borderId="10" xfId="663" applyFont="1" applyFill="1" applyBorder="1" applyAlignment="1">
      <alignment horizontal="center" vertical="center"/>
    </xf>
    <xf numFmtId="172" fontId="3" fillId="26" borderId="11" xfId="0" applyNumberFormat="1" applyFont="1" applyFill="1" applyBorder="1" applyAlignment="1">
      <alignment horizontal="center" vertical="center" wrapText="1"/>
    </xf>
    <xf numFmtId="0" fontId="168" fillId="26" borderId="10" xfId="0" applyFont="1" applyFill="1" applyBorder="1" applyAlignment="1">
      <alignment horizontal="center" vertical="center" wrapText="1"/>
    </xf>
    <xf numFmtId="169" fontId="29" fillId="26" borderId="11" xfId="0" applyNumberFormat="1" applyFont="1" applyFill="1" applyBorder="1" applyAlignment="1">
      <alignment horizontal="center" vertical="center" wrapText="1"/>
    </xf>
    <xf numFmtId="169" fontId="3" fillId="26" borderId="10" xfId="0" applyNumberFormat="1" applyFont="1" applyFill="1" applyBorder="1" applyAlignment="1">
      <alignment horizontal="center" vertical="center" wrapText="1"/>
    </xf>
    <xf numFmtId="2" fontId="3" fillId="26" borderId="10" xfId="0" applyNumberFormat="1" applyFont="1" applyFill="1" applyBorder="1" applyAlignment="1">
      <alignment horizontal="center" vertical="center" wrapText="1"/>
    </xf>
    <xf numFmtId="2" fontId="168" fillId="26" borderId="10" xfId="0" applyNumberFormat="1" applyFont="1" applyFill="1" applyBorder="1" applyAlignment="1">
      <alignment horizontal="center" vertical="center" wrapText="1"/>
    </xf>
    <xf numFmtId="168" fontId="29" fillId="26" borderId="11" xfId="524" applyNumberFormat="1" applyFont="1" applyFill="1" applyBorder="1" applyAlignment="1">
      <alignment horizontal="center" vertical="center" wrapText="1"/>
    </xf>
    <xf numFmtId="2" fontId="29" fillId="26" borderId="11" xfId="536" applyNumberFormat="1" applyFont="1" applyFill="1" applyBorder="1" applyAlignment="1">
      <alignment horizontal="center" vertical="center" wrapText="1"/>
    </xf>
    <xf numFmtId="2" fontId="29" fillId="24" borderId="11" xfId="536" applyNumberFormat="1" applyFont="1" applyFill="1" applyBorder="1" applyAlignment="1">
      <alignment horizontal="center" vertical="center" wrapText="1"/>
    </xf>
    <xf numFmtId="168" fontId="29" fillId="26" borderId="11" xfId="0" applyNumberFormat="1" applyFont="1" applyFill="1" applyBorder="1" applyAlignment="1">
      <alignment horizontal="center" vertical="center" wrapText="1"/>
    </xf>
    <xf numFmtId="2" fontId="36" fillId="26" borderId="11" xfId="0" applyNumberFormat="1" applyFont="1" applyFill="1" applyBorder="1" applyAlignment="1">
      <alignment horizontal="center" vertical="center" wrapText="1"/>
    </xf>
    <xf numFmtId="2" fontId="3" fillId="26" borderId="11" xfId="524" applyNumberFormat="1" applyFont="1" applyFill="1" applyBorder="1" applyAlignment="1">
      <alignment horizontal="center" vertical="center" wrapText="1"/>
    </xf>
    <xf numFmtId="169" fontId="99" fillId="26" borderId="11" xfId="524" applyNumberFormat="1" applyFont="1" applyFill="1" applyBorder="1" applyAlignment="1">
      <alignment horizontal="center" vertical="center" wrapText="1"/>
    </xf>
    <xf numFmtId="2" fontId="29" fillId="0" borderId="10" xfId="524" applyNumberFormat="1" applyFont="1" applyBorder="1" applyAlignment="1">
      <alignment horizontal="center" vertical="center" wrapText="1"/>
    </xf>
    <xf numFmtId="0" fontId="130" fillId="33" borderId="10" xfId="524" applyFont="1" applyFill="1" applyBorder="1" applyAlignment="1">
      <alignment vertical="center" wrapText="1"/>
    </xf>
    <xf numFmtId="2" fontId="143" fillId="33" borderId="10" xfId="524" applyNumberFormat="1" applyFont="1" applyFill="1" applyBorder="1" applyAlignment="1">
      <alignment horizontal="center" vertical="center" wrapText="1"/>
    </xf>
    <xf numFmtId="2" fontId="143" fillId="33" borderId="15" xfId="524" applyNumberFormat="1" applyFont="1" applyFill="1" applyBorder="1" applyAlignment="1">
      <alignment horizontal="center" vertical="center" wrapText="1"/>
    </xf>
    <xf numFmtId="0" fontId="36" fillId="26" borderId="10" xfId="0" applyFont="1" applyFill="1" applyBorder="1" applyAlignment="1">
      <alignment horizontal="center" vertical="center" wrapText="1"/>
    </xf>
    <xf numFmtId="2" fontId="36" fillId="26" borderId="10" xfId="0" applyNumberFormat="1" applyFont="1" applyFill="1" applyBorder="1" applyAlignment="1">
      <alignment horizontal="center" vertical="center" wrapText="1"/>
    </xf>
    <xf numFmtId="0" fontId="3" fillId="29" borderId="10" xfId="524" applyFont="1" applyFill="1" applyBorder="1" applyAlignment="1">
      <alignment horizontal="center" vertical="center"/>
    </xf>
    <xf numFmtId="0" fontId="168" fillId="26" borderId="10" xfId="524" applyFont="1" applyFill="1" applyBorder="1" applyAlignment="1">
      <alignment horizontal="center" vertical="center"/>
    </xf>
    <xf numFmtId="168" fontId="3" fillId="26" borderId="10" xfId="524" applyNumberFormat="1" applyFont="1" applyFill="1" applyBorder="1" applyAlignment="1">
      <alignment horizontal="center" vertical="center"/>
    </xf>
    <xf numFmtId="0" fontId="130" fillId="34" borderId="10" xfId="0" applyFont="1" applyFill="1" applyBorder="1" applyAlignment="1">
      <alignment horizontal="center" vertical="center" wrapText="1"/>
    </xf>
    <xf numFmtId="0" fontId="36" fillId="34" borderId="10" xfId="0" applyFont="1" applyFill="1" applyBorder="1" applyAlignment="1">
      <alignment horizontal="center" vertical="center" wrapText="1"/>
    </xf>
    <xf numFmtId="4" fontId="36" fillId="34" borderId="10" xfId="0" applyNumberFormat="1" applyFont="1" applyFill="1" applyBorder="1" applyAlignment="1">
      <alignment horizontal="center" vertical="center" wrapText="1"/>
    </xf>
    <xf numFmtId="0" fontId="143" fillId="35" borderId="10" xfId="527" applyFont="1" applyFill="1" applyBorder="1" applyAlignment="1">
      <alignment horizontal="center" vertical="center" wrapText="1"/>
    </xf>
    <xf numFmtId="0" fontId="36" fillId="35" borderId="10" xfId="527" applyFont="1" applyFill="1" applyBorder="1" applyAlignment="1">
      <alignment horizontal="center" vertical="center" wrapText="1"/>
    </xf>
    <xf numFmtId="4" fontId="36" fillId="35" borderId="10" xfId="527" applyNumberFormat="1" applyFont="1" applyFill="1" applyBorder="1" applyAlignment="1">
      <alignment horizontal="center" vertical="center" wrapText="1"/>
    </xf>
    <xf numFmtId="0" fontId="36" fillId="26" borderId="0" xfId="524" applyFont="1" applyFill="1" applyAlignment="1">
      <alignment vertical="center" wrapText="1"/>
    </xf>
    <xf numFmtId="2" fontId="36" fillId="26" borderId="0" xfId="524" applyNumberFormat="1" applyFont="1" applyFill="1" applyAlignment="1">
      <alignment vertical="center" wrapText="1"/>
    </xf>
    <xf numFmtId="2" fontId="36" fillId="26" borderId="0" xfId="524" applyNumberFormat="1" applyFont="1" applyFill="1" applyAlignment="1">
      <alignment horizontal="center" vertical="center" wrapText="1"/>
    </xf>
    <xf numFmtId="0" fontId="36" fillId="26" borderId="0" xfId="0" applyFont="1" applyFill="1" applyAlignment="1">
      <alignment vertical="center"/>
    </xf>
    <xf numFmtId="2" fontId="36" fillId="26" borderId="0" xfId="0" applyNumberFormat="1" applyFont="1" applyFill="1" applyAlignment="1">
      <alignment horizontal="center" vertical="center"/>
    </xf>
    <xf numFmtId="0" fontId="3" fillId="26" borderId="0" xfId="524" applyFont="1" applyFill="1" applyAlignment="1">
      <alignment vertical="center" wrapText="1"/>
    </xf>
    <xf numFmtId="2" fontId="29" fillId="26" borderId="0" xfId="524" applyNumberFormat="1" applyFont="1" applyFill="1" applyAlignment="1">
      <alignment vertical="center" wrapText="1"/>
    </xf>
    <xf numFmtId="2" fontId="29" fillId="26" borderId="0" xfId="524" applyNumberFormat="1" applyFont="1" applyFill="1" applyAlignment="1">
      <alignment horizontal="center" vertical="center" wrapText="1"/>
    </xf>
    <xf numFmtId="0" fontId="3" fillId="26" borderId="0" xfId="524" applyFont="1" applyFill="1" applyAlignment="1">
      <alignment vertical="center"/>
    </xf>
    <xf numFmtId="0" fontId="36" fillId="26" borderId="0" xfId="524" applyFont="1" applyFill="1" applyAlignment="1">
      <alignment vertical="center"/>
    </xf>
    <xf numFmtId="2" fontId="36" fillId="26" borderId="0" xfId="524" applyNumberFormat="1" applyFont="1" applyFill="1" applyAlignment="1">
      <alignment vertical="center"/>
    </xf>
    <xf numFmtId="2" fontId="29" fillId="26" borderId="0" xfId="524" applyNumberFormat="1" applyFont="1" applyFill="1" applyAlignment="1">
      <alignment vertical="center"/>
    </xf>
    <xf numFmtId="0" fontId="36" fillId="26" borderId="0" xfId="567" applyFont="1" applyFill="1" applyAlignment="1">
      <alignment vertical="center"/>
    </xf>
    <xf numFmtId="0" fontId="29" fillId="26" borderId="0" xfId="662" applyFont="1" applyFill="1" applyAlignment="1">
      <alignment vertical="center"/>
    </xf>
    <xf numFmtId="0" fontId="29" fillId="26" borderId="0" xfId="524" applyFont="1" applyFill="1" applyAlignment="1">
      <alignment vertical="center"/>
    </xf>
    <xf numFmtId="0" fontId="29" fillId="26" borderId="0" xfId="0" applyFont="1" applyFill="1" applyAlignment="1">
      <alignment horizontal="center" vertical="center"/>
    </xf>
    <xf numFmtId="2" fontId="29" fillId="26" borderId="0" xfId="0" applyNumberFormat="1" applyFont="1" applyFill="1" applyAlignment="1">
      <alignment horizontal="center" vertical="center"/>
    </xf>
    <xf numFmtId="2" fontId="143" fillId="35" borderId="10" xfId="524" applyNumberFormat="1" applyFont="1" applyFill="1" applyBorder="1" applyAlignment="1">
      <alignment horizontal="center" vertical="center" wrapText="1"/>
    </xf>
    <xf numFmtId="0" fontId="143" fillId="35" borderId="10" xfId="524" applyFont="1" applyFill="1" applyBorder="1" applyAlignment="1">
      <alignment horizontal="center" vertical="center" wrapText="1"/>
    </xf>
    <xf numFmtId="0" fontId="29" fillId="29" borderId="10" xfId="524" applyFont="1" applyFill="1" applyBorder="1" applyAlignment="1">
      <alignment horizontal="center" vertical="center"/>
    </xf>
    <xf numFmtId="0" fontId="3" fillId="26" borderId="0" xfId="662" applyFont="1" applyFill="1" applyAlignment="1">
      <alignment vertical="center"/>
    </xf>
    <xf numFmtId="0" fontId="3" fillId="26" borderId="0" xfId="0" applyFont="1" applyFill="1" applyAlignment="1">
      <alignment horizontal="center" vertical="center"/>
    </xf>
    <xf numFmtId="0" fontId="174" fillId="34" borderId="10" xfId="0" applyFont="1" applyFill="1" applyBorder="1" applyAlignment="1">
      <alignment horizontal="center" vertical="center" wrapText="1"/>
    </xf>
    <xf numFmtId="0" fontId="173" fillId="35" borderId="10" xfId="527" applyFont="1" applyFill="1" applyBorder="1" applyAlignment="1">
      <alignment horizontal="center" vertical="center" wrapText="1"/>
    </xf>
    <xf numFmtId="0" fontId="168" fillId="26" borderId="0" xfId="524" applyFont="1" applyFill="1" applyAlignment="1">
      <alignment vertical="center" wrapText="1"/>
    </xf>
    <xf numFmtId="0" fontId="168" fillId="26" borderId="0" xfId="0" applyFont="1" applyFill="1" applyAlignment="1">
      <alignment vertical="center"/>
    </xf>
    <xf numFmtId="0" fontId="29" fillId="26" borderId="10" xfId="649" applyFont="1" applyFill="1" applyBorder="1" applyAlignment="1">
      <alignment horizontal="center" vertical="center"/>
    </xf>
    <xf numFmtId="2" fontId="29" fillId="26" borderId="10" xfId="649" applyNumberFormat="1" applyFont="1" applyFill="1" applyBorder="1" applyAlignment="1">
      <alignment horizontal="center" vertical="center"/>
    </xf>
    <xf numFmtId="2" fontId="29" fillId="0" borderId="10" xfId="0" applyNumberFormat="1" applyFont="1" applyBorder="1" applyAlignment="1">
      <alignment horizontal="center" vertical="center" wrapText="1"/>
    </xf>
    <xf numFmtId="168" fontId="29" fillId="26" borderId="10" xfId="0" applyNumberFormat="1" applyFont="1" applyFill="1" applyBorder="1" applyAlignment="1">
      <alignment horizontal="center" vertical="center"/>
    </xf>
    <xf numFmtId="168" fontId="29" fillId="26" borderId="10" xfId="0" applyNumberFormat="1" applyFont="1" applyFill="1" applyBorder="1" applyAlignment="1">
      <alignment horizontal="center" vertical="center" wrapText="1"/>
    </xf>
    <xf numFmtId="168" fontId="29" fillId="26" borderId="10" xfId="649" applyNumberFormat="1" applyFont="1" applyFill="1" applyBorder="1" applyAlignment="1">
      <alignment horizontal="center" vertical="center"/>
    </xf>
    <xf numFmtId="0" fontId="3" fillId="26" borderId="10" xfId="0" applyFont="1" applyFill="1" applyBorder="1" applyAlignment="1">
      <alignment horizontal="center" vertical="center" wrapText="1"/>
    </xf>
    <xf numFmtId="9" fontId="29" fillId="26" borderId="10" xfId="0" applyNumberFormat="1" applyFont="1" applyFill="1" applyBorder="1" applyAlignment="1">
      <alignment horizontal="center" vertical="center" wrapText="1"/>
    </xf>
    <xf numFmtId="0" fontId="29" fillId="26" borderId="10" xfId="0" applyFont="1" applyFill="1" applyBorder="1" applyAlignment="1">
      <alignment horizontal="center" vertical="center" wrapText="1"/>
    </xf>
    <xf numFmtId="4" fontId="29" fillId="26" borderId="10" xfId="0" applyNumberFormat="1" applyFont="1" applyFill="1" applyBorder="1" applyAlignment="1">
      <alignment horizontal="center" vertical="center" wrapText="1"/>
    </xf>
    <xf numFmtId="4" fontId="29" fillId="26" borderId="15" xfId="0" applyNumberFormat="1" applyFont="1" applyFill="1" applyBorder="1" applyAlignment="1">
      <alignment horizontal="center" vertical="center" wrapText="1"/>
    </xf>
    <xf numFmtId="4" fontId="36" fillId="26" borderId="10" xfId="0" applyNumberFormat="1" applyFont="1" applyFill="1" applyBorder="1" applyAlignment="1">
      <alignment horizontal="center" vertical="center" wrapText="1"/>
    </xf>
    <xf numFmtId="0" fontId="168" fillId="26" borderId="10" xfId="527" applyFont="1" applyFill="1" applyBorder="1" applyAlignment="1">
      <alignment horizontal="center" vertical="center" wrapText="1"/>
    </xf>
    <xf numFmtId="9" fontId="36" fillId="26" borderId="10" xfId="527" applyNumberFormat="1" applyFont="1" applyFill="1" applyBorder="1" applyAlignment="1">
      <alignment horizontal="center" vertical="center" wrapText="1"/>
    </xf>
    <xf numFmtId="0" fontId="36" fillId="26" borderId="10" xfId="527" applyFont="1" applyFill="1" applyBorder="1" applyAlignment="1">
      <alignment horizontal="center" vertical="center" wrapText="1"/>
    </xf>
    <xf numFmtId="4" fontId="36" fillId="26" borderId="10" xfId="527" applyNumberFormat="1" applyFont="1" applyFill="1" applyBorder="1" applyAlignment="1">
      <alignment horizontal="center" vertical="center" wrapText="1"/>
    </xf>
    <xf numFmtId="4" fontId="29" fillId="26" borderId="15" xfId="527" applyNumberFormat="1" applyFont="1" applyFill="1" applyBorder="1" applyAlignment="1">
      <alignment horizontal="center" vertical="center" wrapText="1"/>
    </xf>
    <xf numFmtId="0" fontId="36" fillId="35" borderId="16" xfId="527" applyFont="1" applyFill="1" applyBorder="1" applyAlignment="1">
      <alignment horizontal="center" vertical="center" wrapText="1"/>
    </xf>
    <xf numFmtId="4" fontId="36" fillId="35" borderId="16" xfId="527" applyNumberFormat="1" applyFont="1" applyFill="1" applyBorder="1" applyAlignment="1">
      <alignment horizontal="center" vertical="center" wrapText="1"/>
    </xf>
    <xf numFmtId="4" fontId="36" fillId="35" borderId="21" xfId="527" applyNumberFormat="1" applyFont="1" applyFill="1" applyBorder="1" applyAlignment="1">
      <alignment horizontal="center" vertical="center" wrapText="1"/>
    </xf>
    <xf numFmtId="2" fontId="36" fillId="26" borderId="10" xfId="567" applyNumberFormat="1" applyFont="1" applyFill="1" applyBorder="1" applyAlignment="1">
      <alignment horizontal="center" vertical="center" wrapText="1"/>
    </xf>
    <xf numFmtId="2" fontId="36" fillId="26" borderId="11" xfId="524" applyNumberFormat="1" applyFont="1" applyFill="1" applyBorder="1" applyAlignment="1">
      <alignment horizontal="center" vertical="center" wrapText="1"/>
    </xf>
    <xf numFmtId="168" fontId="36" fillId="26" borderId="10" xfId="0" applyNumberFormat="1"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xf>
    <xf numFmtId="0" fontId="124" fillId="0" borderId="0" xfId="0" applyFont="1" applyAlignment="1">
      <alignment vertical="center"/>
    </xf>
    <xf numFmtId="0" fontId="87" fillId="0" borderId="0" xfId="662" applyFont="1" applyAlignment="1">
      <alignment horizontal="center" vertical="center" wrapText="1"/>
    </xf>
    <xf numFmtId="0" fontId="87" fillId="0" borderId="0" xfId="662" applyFont="1" applyAlignment="1">
      <alignment horizontal="center" vertical="center"/>
    </xf>
    <xf numFmtId="0" fontId="86" fillId="0" borderId="0" xfId="662" applyFont="1" applyAlignment="1">
      <alignment horizontal="center" vertical="center" wrapText="1"/>
    </xf>
    <xf numFmtId="0" fontId="131" fillId="0" borderId="0" xfId="662" applyFont="1" applyAlignment="1">
      <alignment horizontal="center" vertical="center"/>
    </xf>
    <xf numFmtId="0" fontId="132" fillId="0" borderId="0" xfId="662" applyFont="1" applyAlignment="1">
      <alignment horizontal="center" vertical="center" wrapText="1"/>
    </xf>
    <xf numFmtId="0" fontId="5" fillId="26" borderId="32" xfId="524" applyFont="1" applyFill="1" applyBorder="1" applyAlignment="1">
      <alignment horizontal="left" vertical="center"/>
    </xf>
    <xf numFmtId="166" fontId="27" fillId="26" borderId="0" xfId="395" applyFont="1" applyFill="1" applyAlignment="1">
      <alignment horizontal="center" vertical="center"/>
    </xf>
    <xf numFmtId="0" fontId="27" fillId="26" borderId="0" xfId="664" applyFont="1" applyFill="1" applyAlignment="1">
      <alignment horizontal="center" vertical="center"/>
    </xf>
    <xf numFmtId="0" fontId="27" fillId="26" borderId="0" xfId="664" applyFont="1" applyFill="1" applyAlignment="1">
      <alignment horizontal="left" vertical="center"/>
    </xf>
    <xf numFmtId="0" fontId="84" fillId="26" borderId="29" xfId="664" applyFont="1" applyFill="1" applyBorder="1" applyAlignment="1">
      <alignment horizontal="left" vertical="center" wrapText="1"/>
    </xf>
    <xf numFmtId="0" fontId="84" fillId="26" borderId="0" xfId="664" applyFont="1" applyFill="1" applyAlignment="1">
      <alignment horizontal="left" vertical="center" wrapText="1"/>
    </xf>
    <xf numFmtId="0" fontId="84" fillId="26" borderId="30" xfId="664" applyFont="1" applyFill="1" applyBorder="1" applyAlignment="1">
      <alignment horizontal="left" vertical="center" wrapText="1"/>
    </xf>
    <xf numFmtId="0" fontId="73" fillId="26" borderId="26" xfId="662" applyFont="1" applyFill="1" applyBorder="1" applyAlignment="1">
      <alignment horizontal="center" vertical="center" wrapText="1"/>
    </xf>
    <xf numFmtId="0" fontId="73" fillId="26" borderId="27" xfId="662" applyFont="1" applyFill="1" applyBorder="1" applyAlignment="1">
      <alignment horizontal="center" vertical="center" wrapText="1"/>
    </xf>
    <xf numFmtId="0" fontId="73" fillId="26" borderId="28" xfId="662" applyFont="1" applyFill="1" applyBorder="1" applyAlignment="1">
      <alignment horizontal="center" vertical="center" wrapText="1"/>
    </xf>
    <xf numFmtId="0" fontId="73" fillId="26" borderId="29" xfId="664" applyFont="1" applyFill="1" applyBorder="1" applyAlignment="1">
      <alignment horizontal="center" vertical="center"/>
    </xf>
    <xf numFmtId="0" fontId="7" fillId="26" borderId="0" xfId="664" applyFont="1" applyFill="1" applyAlignment="1">
      <alignment horizontal="center" vertical="center"/>
    </xf>
    <xf numFmtId="0" fontId="7" fillId="26" borderId="30" xfId="664" applyFont="1" applyFill="1" applyBorder="1" applyAlignment="1">
      <alignment horizontal="center" vertical="center"/>
    </xf>
    <xf numFmtId="0" fontId="34" fillId="26" borderId="29" xfId="664" applyFont="1" applyFill="1" applyBorder="1" applyAlignment="1">
      <alignment horizontal="left" vertical="center"/>
    </xf>
    <xf numFmtId="0" fontId="34" fillId="26" borderId="0" xfId="664" applyFont="1" applyFill="1" applyAlignment="1">
      <alignment horizontal="left" vertical="center"/>
    </xf>
    <xf numFmtId="0" fontId="34" fillId="26" borderId="30" xfId="664" applyFont="1" applyFill="1" applyBorder="1" applyAlignment="1">
      <alignment horizontal="left" vertical="center"/>
    </xf>
    <xf numFmtId="0" fontId="84" fillId="26" borderId="29" xfId="664" applyFont="1" applyFill="1" applyBorder="1" applyAlignment="1">
      <alignment horizontal="right" vertical="center" wrapText="1"/>
    </xf>
    <xf numFmtId="0" fontId="84" fillId="26" borderId="0" xfId="664" applyFont="1" applyFill="1" applyAlignment="1">
      <alignment horizontal="right" vertical="center" wrapText="1"/>
    </xf>
    <xf numFmtId="3" fontId="90" fillId="26" borderId="0" xfId="664" applyNumberFormat="1" applyFont="1" applyFill="1" applyAlignment="1">
      <alignment horizontal="center" vertical="center" wrapText="1"/>
    </xf>
    <xf numFmtId="0" fontId="84" fillId="26" borderId="27" xfId="664" applyFont="1" applyFill="1" applyBorder="1" applyAlignment="1">
      <alignment horizontal="center" vertical="center" wrapText="1"/>
    </xf>
    <xf numFmtId="0" fontId="28" fillId="0" borderId="0" xfId="0" applyFont="1" applyAlignment="1">
      <alignment horizontal="left" vertical="center"/>
    </xf>
    <xf numFmtId="43" fontId="95" fillId="31" borderId="31" xfId="779" applyFont="1" applyFill="1" applyBorder="1" applyAlignment="1">
      <alignment horizontal="center" vertical="center" wrapText="1"/>
    </xf>
    <xf numFmtId="43" fontId="95" fillId="31" borderId="32" xfId="779" applyFont="1" applyFill="1" applyBorder="1" applyAlignment="1">
      <alignment horizontal="center" vertical="center" wrapText="1"/>
    </xf>
    <xf numFmtId="0" fontId="33" fillId="0" borderId="0" xfId="662" applyFont="1" applyAlignment="1">
      <alignment horizontal="center" vertical="center" wrapText="1"/>
    </xf>
    <xf numFmtId="0" fontId="146" fillId="26" borderId="0" xfId="569" applyFont="1" applyFill="1" applyAlignment="1">
      <alignment horizontal="center" vertical="center"/>
    </xf>
    <xf numFmtId="0" fontId="7" fillId="26" borderId="0" xfId="569" applyFont="1" applyFill="1" applyAlignment="1">
      <alignment horizontal="center" vertical="center"/>
    </xf>
    <xf numFmtId="0" fontId="7" fillId="26" borderId="30" xfId="569" applyFont="1" applyFill="1" applyBorder="1" applyAlignment="1">
      <alignment horizontal="center" vertical="center"/>
    </xf>
    <xf numFmtId="0" fontId="38" fillId="0" borderId="0" xfId="0" applyFont="1" applyAlignment="1">
      <alignment horizontal="center" vertical="center"/>
    </xf>
    <xf numFmtId="0" fontId="34" fillId="26" borderId="0" xfId="664" applyFont="1" applyFill="1" applyAlignment="1">
      <alignment horizontal="center" vertical="center"/>
    </xf>
    <xf numFmtId="0" fontId="129" fillId="0" borderId="0" xfId="662" applyFont="1" applyAlignment="1">
      <alignment horizontal="center" vertical="center" wrapText="1"/>
    </xf>
    <xf numFmtId="0" fontId="100" fillId="35" borderId="23" xfId="524" applyFont="1" applyFill="1" applyBorder="1" applyAlignment="1">
      <alignment horizontal="center" vertical="center" wrapText="1"/>
    </xf>
    <xf numFmtId="0" fontId="100" fillId="35" borderId="15" xfId="524" applyFont="1" applyFill="1" applyBorder="1" applyAlignment="1">
      <alignment horizontal="center" vertical="center" wrapText="1"/>
    </xf>
    <xf numFmtId="0" fontId="100" fillId="35" borderId="19" xfId="524" applyFont="1" applyFill="1" applyBorder="1" applyAlignment="1">
      <alignment horizontal="center" vertical="center" wrapText="1"/>
    </xf>
    <xf numFmtId="0" fontId="100" fillId="35" borderId="10" xfId="524" applyFont="1" applyFill="1" applyBorder="1" applyAlignment="1">
      <alignment horizontal="center" vertical="center" wrapText="1"/>
    </xf>
    <xf numFmtId="0" fontId="2" fillId="35" borderId="13" xfId="524" applyFont="1" applyFill="1" applyBorder="1" applyAlignment="1">
      <alignment horizontal="center" vertical="center" wrapText="1"/>
    </xf>
    <xf numFmtId="0" fontId="2" fillId="35" borderId="12" xfId="524" applyFont="1" applyFill="1" applyBorder="1" applyAlignment="1">
      <alignment horizontal="center" vertical="center" wrapText="1"/>
    </xf>
    <xf numFmtId="0" fontId="109" fillId="35" borderId="19" xfId="524" applyFont="1" applyFill="1" applyBorder="1" applyAlignment="1">
      <alignment horizontal="center" vertical="center" wrapText="1"/>
    </xf>
    <xf numFmtId="0" fontId="109" fillId="35" borderId="10" xfId="524" applyFont="1" applyFill="1" applyBorder="1" applyAlignment="1">
      <alignment horizontal="center" vertical="center" wrapText="1"/>
    </xf>
    <xf numFmtId="0" fontId="147" fillId="35" borderId="19" xfId="524" applyFont="1" applyFill="1" applyBorder="1" applyAlignment="1">
      <alignment horizontal="center" vertical="center" wrapText="1"/>
    </xf>
    <xf numFmtId="0" fontId="147" fillId="35" borderId="10" xfId="524" applyFont="1" applyFill="1" applyBorder="1" applyAlignment="1">
      <alignment horizontal="center" vertical="center" wrapText="1"/>
    </xf>
    <xf numFmtId="0" fontId="2" fillId="35" borderId="19" xfId="524" applyFont="1" applyFill="1" applyBorder="1" applyAlignment="1">
      <alignment horizontal="center" vertical="center" wrapText="1"/>
    </xf>
    <xf numFmtId="0" fontId="2" fillId="35" borderId="10" xfId="524" applyFont="1" applyFill="1" applyBorder="1" applyAlignment="1">
      <alignment horizontal="center" vertical="center" wrapText="1"/>
    </xf>
    <xf numFmtId="0" fontId="117" fillId="26" borderId="0" xfId="567" applyFont="1" applyFill="1" applyAlignment="1">
      <alignment horizontal="left" vertical="center" wrapText="1"/>
    </xf>
    <xf numFmtId="0" fontId="117" fillId="26" borderId="0" xfId="567" applyFont="1" applyFill="1" applyAlignment="1">
      <alignment horizontal="left" vertical="center"/>
    </xf>
    <xf numFmtId="0" fontId="100" fillId="35" borderId="13" xfId="524" applyFont="1" applyFill="1" applyBorder="1" applyAlignment="1">
      <alignment horizontal="center" vertical="center" wrapText="1"/>
    </xf>
    <xf numFmtId="0" fontId="100" fillId="35" borderId="12" xfId="524" applyFont="1" applyFill="1" applyBorder="1" applyAlignment="1">
      <alignment horizontal="center" vertical="center" wrapText="1"/>
    </xf>
    <xf numFmtId="2" fontId="36" fillId="26" borderId="0" xfId="524" applyNumberFormat="1" applyFont="1" applyFill="1" applyAlignment="1">
      <alignment horizontal="left" vertical="center"/>
    </xf>
    <xf numFmtId="0" fontId="173" fillId="35" borderId="19" xfId="524" applyFont="1" applyFill="1" applyBorder="1" applyAlignment="1">
      <alignment horizontal="center" vertical="center" wrapText="1"/>
    </xf>
    <xf numFmtId="0" fontId="173" fillId="35" borderId="10" xfId="524" applyFont="1" applyFill="1" applyBorder="1" applyAlignment="1">
      <alignment horizontal="center" vertical="center" wrapText="1"/>
    </xf>
    <xf numFmtId="0" fontId="143" fillId="35" borderId="19" xfId="524" applyFont="1" applyFill="1" applyBorder="1" applyAlignment="1">
      <alignment horizontal="center" vertical="center" wrapText="1"/>
    </xf>
    <xf numFmtId="0" fontId="143" fillId="35" borderId="10" xfId="524" applyFont="1" applyFill="1" applyBorder="1" applyAlignment="1">
      <alignment horizontal="center" vertical="center" wrapText="1"/>
    </xf>
    <xf numFmtId="0" fontId="143" fillId="35" borderId="23" xfId="524" applyFont="1" applyFill="1" applyBorder="1" applyAlignment="1">
      <alignment horizontal="center" vertical="center" wrapText="1"/>
    </xf>
    <xf numFmtId="0" fontId="143" fillId="35" borderId="15" xfId="524" applyFont="1" applyFill="1" applyBorder="1" applyAlignment="1">
      <alignment horizontal="center" vertical="center" wrapText="1"/>
    </xf>
  </cellXfs>
  <cellStyles count="782">
    <cellStyle name="20% - Accent1" xfId="1"/>
    <cellStyle name="20% - Accent1 2" xfId="2"/>
    <cellStyle name="20% - Accent1 2 2" xfId="3"/>
    <cellStyle name="20% - Accent1 2 3" xfId="4"/>
    <cellStyle name="20% - Accent1 2 4" xfId="5"/>
    <cellStyle name="20% - Accent1 2 5" xfId="6"/>
    <cellStyle name="20% - Accent1 3" xfId="7"/>
    <cellStyle name="20% - Accent1 4" xfId="8"/>
    <cellStyle name="20% - Accent1 4 2" xfId="9"/>
    <cellStyle name="20% - Accent1 5" xfId="10"/>
    <cellStyle name="20% - Accent1 6" xfId="11"/>
    <cellStyle name="20% - Accent1 7" xfId="12"/>
    <cellStyle name="20% - Accent2" xfId="13"/>
    <cellStyle name="20% - Accent2 2" xfId="14"/>
    <cellStyle name="20% - Accent2 2 2" xfId="15"/>
    <cellStyle name="20% - Accent2 2 3" xfId="16"/>
    <cellStyle name="20% - Accent2 2 4" xfId="17"/>
    <cellStyle name="20% - Accent2 2 5" xfId="18"/>
    <cellStyle name="20% - Accent2 3" xfId="19"/>
    <cellStyle name="20% - Accent2 4" xfId="20"/>
    <cellStyle name="20% - Accent2 4 2" xfId="21"/>
    <cellStyle name="20% - Accent2 5" xfId="22"/>
    <cellStyle name="20% - Accent2 6" xfId="23"/>
    <cellStyle name="20% - Accent2 7" xfId="24"/>
    <cellStyle name="20% - Accent3" xfId="25"/>
    <cellStyle name="20% - Accent3 2" xfId="26"/>
    <cellStyle name="20% - Accent3 2 2" xfId="27"/>
    <cellStyle name="20% - Accent3 2 3" xfId="28"/>
    <cellStyle name="20% - Accent3 2 4" xfId="29"/>
    <cellStyle name="20% - Accent3 2 5" xfId="30"/>
    <cellStyle name="20% - Accent3 3" xfId="31"/>
    <cellStyle name="20% - Accent3 4" xfId="32"/>
    <cellStyle name="20% - Accent3 4 2" xfId="33"/>
    <cellStyle name="20% - Accent3 5" xfId="34"/>
    <cellStyle name="20% - Accent3 6" xfId="35"/>
    <cellStyle name="20% - Accent3 7" xfId="36"/>
    <cellStyle name="20% - Accent4" xfId="37"/>
    <cellStyle name="20% - Accent4 2" xfId="38"/>
    <cellStyle name="20% - Accent4 2 2" xfId="39"/>
    <cellStyle name="20% - Accent4 2 3" xfId="40"/>
    <cellStyle name="20% - Accent4 2 4" xfId="41"/>
    <cellStyle name="20% - Accent4 2 5" xfId="42"/>
    <cellStyle name="20% - Accent4 3" xfId="43"/>
    <cellStyle name="20% - Accent4 4" xfId="44"/>
    <cellStyle name="20% - Accent4 4 2" xfId="45"/>
    <cellStyle name="20% - Accent4 5" xfId="46"/>
    <cellStyle name="20% - Accent4 6" xfId="47"/>
    <cellStyle name="20% - Accent4 7" xfId="48"/>
    <cellStyle name="20% - Accent5" xfId="49"/>
    <cellStyle name="20% - Accent5 2" xfId="50"/>
    <cellStyle name="20% - Accent5 2 2" xfId="51"/>
    <cellStyle name="20% - Accent5 2 3" xfId="52"/>
    <cellStyle name="20% - Accent5 2 4" xfId="53"/>
    <cellStyle name="20% - Accent5 2 5" xfId="54"/>
    <cellStyle name="20% - Accent5 3" xfId="55"/>
    <cellStyle name="20% - Accent5 4" xfId="56"/>
    <cellStyle name="20% - Accent5 4 2" xfId="57"/>
    <cellStyle name="20% - Accent5 5" xfId="58"/>
    <cellStyle name="20% - Accent5 6" xfId="59"/>
    <cellStyle name="20% - Accent5 7" xfId="60"/>
    <cellStyle name="20% - Accent6" xfId="61"/>
    <cellStyle name="20% - Accent6 2" xfId="62"/>
    <cellStyle name="20% - Accent6 2 2" xfId="63"/>
    <cellStyle name="20% - Accent6 2 3" xfId="64"/>
    <cellStyle name="20% - Accent6 2 4" xfId="65"/>
    <cellStyle name="20% - Accent6 2 5" xfId="66"/>
    <cellStyle name="20% - Accent6 3" xfId="67"/>
    <cellStyle name="20% - Accent6 4" xfId="68"/>
    <cellStyle name="20% - Accent6 4 2" xfId="69"/>
    <cellStyle name="20% - Accent6 5" xfId="70"/>
    <cellStyle name="20% - Accent6 6" xfId="71"/>
    <cellStyle name="20% - Accent6 7" xfId="72"/>
    <cellStyle name="20% – rõhk1" xfId="73"/>
    <cellStyle name="20% – rõhk2" xfId="74"/>
    <cellStyle name="20% – rõhk3" xfId="75"/>
    <cellStyle name="20% – rõhk4" xfId="76"/>
    <cellStyle name="20% – rõhk5" xfId="77"/>
    <cellStyle name="20% – rõhk6" xfId="78"/>
    <cellStyle name="40% - Accent1" xfId="79"/>
    <cellStyle name="40% - Accent1 2" xfId="80"/>
    <cellStyle name="40% - Accent1 2 2" xfId="81"/>
    <cellStyle name="40% - Accent1 2 3" xfId="82"/>
    <cellStyle name="40% - Accent1 2 4" xfId="83"/>
    <cellStyle name="40% - Accent1 2 5" xfId="84"/>
    <cellStyle name="40% - Accent1 3" xfId="85"/>
    <cellStyle name="40% - Accent1 4" xfId="86"/>
    <cellStyle name="40% - Accent1 4 2" xfId="87"/>
    <cellStyle name="40% - Accent1 5" xfId="88"/>
    <cellStyle name="40% - Accent1 6" xfId="89"/>
    <cellStyle name="40% - Accent1 7" xfId="90"/>
    <cellStyle name="40% - Accent2" xfId="91"/>
    <cellStyle name="40% - Accent2 2" xfId="92"/>
    <cellStyle name="40% - Accent2 2 2" xfId="93"/>
    <cellStyle name="40% - Accent2 2 3" xfId="94"/>
    <cellStyle name="40% - Accent2 2 4" xfId="95"/>
    <cellStyle name="40% - Accent2 2 5" xfId="96"/>
    <cellStyle name="40% - Accent2 3" xfId="97"/>
    <cellStyle name="40% - Accent2 4" xfId="98"/>
    <cellStyle name="40% - Accent2 4 2" xfId="99"/>
    <cellStyle name="40% - Accent2 5" xfId="100"/>
    <cellStyle name="40% - Accent2 6" xfId="101"/>
    <cellStyle name="40% - Accent2 7" xfId="102"/>
    <cellStyle name="40% - Accent3" xfId="103"/>
    <cellStyle name="40% - Accent3 2" xfId="104"/>
    <cellStyle name="40% - Accent3 2 2" xfId="105"/>
    <cellStyle name="40% - Accent3 2 3" xfId="106"/>
    <cellStyle name="40% - Accent3 2 4" xfId="107"/>
    <cellStyle name="40% - Accent3 2 5" xfId="108"/>
    <cellStyle name="40% - Accent3 3" xfId="109"/>
    <cellStyle name="40% - Accent3 4" xfId="110"/>
    <cellStyle name="40% - Accent3 4 2" xfId="111"/>
    <cellStyle name="40% - Accent3 5" xfId="112"/>
    <cellStyle name="40% - Accent3 6" xfId="113"/>
    <cellStyle name="40% - Accent3 7" xfId="114"/>
    <cellStyle name="40% - Accent4" xfId="115"/>
    <cellStyle name="40% - Accent4 2" xfId="116"/>
    <cellStyle name="40% - Accent4 2 2" xfId="117"/>
    <cellStyle name="40% - Accent4 2 3" xfId="118"/>
    <cellStyle name="40% - Accent4 2 4" xfId="119"/>
    <cellStyle name="40% - Accent4 2 5" xfId="120"/>
    <cellStyle name="40% - Accent4 3" xfId="121"/>
    <cellStyle name="40% - Accent4 4" xfId="122"/>
    <cellStyle name="40% - Accent4 4 2" xfId="123"/>
    <cellStyle name="40% - Accent4 5" xfId="124"/>
    <cellStyle name="40% - Accent4 6" xfId="125"/>
    <cellStyle name="40% - Accent4 7" xfId="126"/>
    <cellStyle name="40% - Accent5" xfId="127"/>
    <cellStyle name="40% - Accent5 2" xfId="128"/>
    <cellStyle name="40% - Accent5 2 2" xfId="129"/>
    <cellStyle name="40% - Accent5 2 3" xfId="130"/>
    <cellStyle name="40% - Accent5 2 4" xfId="131"/>
    <cellStyle name="40% - Accent5 2 5" xfId="132"/>
    <cellStyle name="40% - Accent5 3" xfId="133"/>
    <cellStyle name="40% - Accent5 4" xfId="134"/>
    <cellStyle name="40% - Accent5 4 2" xfId="135"/>
    <cellStyle name="40% - Accent5 5" xfId="136"/>
    <cellStyle name="40% - Accent5 6" xfId="137"/>
    <cellStyle name="40% - Accent5 7" xfId="138"/>
    <cellStyle name="40% - Accent6" xfId="139"/>
    <cellStyle name="40% - Accent6 2" xfId="140"/>
    <cellStyle name="40% - Accent6 2 2" xfId="141"/>
    <cellStyle name="40% - Accent6 2 3" xfId="142"/>
    <cellStyle name="40% - Accent6 2 4" xfId="143"/>
    <cellStyle name="40% - Accent6 2 5" xfId="144"/>
    <cellStyle name="40% - Accent6 3" xfId="145"/>
    <cellStyle name="40% - Accent6 4" xfId="146"/>
    <cellStyle name="40% - Accent6 4 2" xfId="147"/>
    <cellStyle name="40% - Accent6 5" xfId="148"/>
    <cellStyle name="40% - Accent6 6" xfId="149"/>
    <cellStyle name="40% - Accent6 7" xfId="150"/>
    <cellStyle name="40% – rõhk1" xfId="151"/>
    <cellStyle name="40% – rõhk2" xfId="152"/>
    <cellStyle name="40% – rõhk3" xfId="153"/>
    <cellStyle name="40% – rõhk4" xfId="154"/>
    <cellStyle name="40% – rõhk5" xfId="155"/>
    <cellStyle name="40% – rõhk6" xfId="156"/>
    <cellStyle name="60% - Accent1" xfId="157"/>
    <cellStyle name="60% - Accent1 2" xfId="158"/>
    <cellStyle name="60% - Accent1 2 2" xfId="159"/>
    <cellStyle name="60% - Accent1 2 3" xfId="160"/>
    <cellStyle name="60% - Accent1 2 4" xfId="161"/>
    <cellStyle name="60% - Accent1 2 5" xfId="162"/>
    <cellStyle name="60% - Accent1 3" xfId="163"/>
    <cellStyle name="60% - Accent1 4" xfId="164"/>
    <cellStyle name="60% - Accent1 4 2" xfId="165"/>
    <cellStyle name="60% - Accent1 5" xfId="166"/>
    <cellStyle name="60% - Accent1 6" xfId="167"/>
    <cellStyle name="60% - Accent1 7" xfId="168"/>
    <cellStyle name="60% - Accent2" xfId="169"/>
    <cellStyle name="60% - Accent2 2" xfId="170"/>
    <cellStyle name="60% - Accent2 2 2" xfId="171"/>
    <cellStyle name="60% - Accent2 2 3" xfId="172"/>
    <cellStyle name="60% - Accent2 2 4" xfId="173"/>
    <cellStyle name="60% - Accent2 2 5" xfId="174"/>
    <cellStyle name="60% - Accent2 3" xfId="175"/>
    <cellStyle name="60% - Accent2 4" xfId="176"/>
    <cellStyle name="60% - Accent2 4 2" xfId="177"/>
    <cellStyle name="60% - Accent2 5" xfId="178"/>
    <cellStyle name="60% - Accent2 6" xfId="179"/>
    <cellStyle name="60% - Accent2 7" xfId="180"/>
    <cellStyle name="60% - Accent3" xfId="181"/>
    <cellStyle name="60% - Accent3 2" xfId="182"/>
    <cellStyle name="60% - Accent3 2 2" xfId="183"/>
    <cellStyle name="60% - Accent3 2 3" xfId="184"/>
    <cellStyle name="60% - Accent3 2 4" xfId="185"/>
    <cellStyle name="60% - Accent3 2 5" xfId="186"/>
    <cellStyle name="60% - Accent3 3" xfId="187"/>
    <cellStyle name="60% - Accent3 4" xfId="188"/>
    <cellStyle name="60% - Accent3 4 2" xfId="189"/>
    <cellStyle name="60% - Accent3 5" xfId="190"/>
    <cellStyle name="60% - Accent3 6" xfId="191"/>
    <cellStyle name="60% - Accent3 7" xfId="192"/>
    <cellStyle name="60% - Accent4" xfId="193"/>
    <cellStyle name="60% - Accent4 2" xfId="194"/>
    <cellStyle name="60% - Accent4 2 2" xfId="195"/>
    <cellStyle name="60% - Accent4 2 3" xfId="196"/>
    <cellStyle name="60% - Accent4 2 4" xfId="197"/>
    <cellStyle name="60% - Accent4 2 5" xfId="198"/>
    <cellStyle name="60% - Accent4 3" xfId="199"/>
    <cellStyle name="60% - Accent4 4" xfId="200"/>
    <cellStyle name="60% - Accent4 4 2" xfId="201"/>
    <cellStyle name="60% - Accent4 5" xfId="202"/>
    <cellStyle name="60% - Accent4 6" xfId="203"/>
    <cellStyle name="60% - Accent4 7" xfId="204"/>
    <cellStyle name="60% - Accent5" xfId="205"/>
    <cellStyle name="60% - Accent5 2" xfId="206"/>
    <cellStyle name="60% - Accent5 2 2" xfId="207"/>
    <cellStyle name="60% - Accent5 2 3" xfId="208"/>
    <cellStyle name="60% - Accent5 2 4" xfId="209"/>
    <cellStyle name="60% - Accent5 2 5" xfId="210"/>
    <cellStyle name="60% - Accent5 3" xfId="211"/>
    <cellStyle name="60% - Accent5 4" xfId="212"/>
    <cellStyle name="60% - Accent5 4 2" xfId="213"/>
    <cellStyle name="60% - Accent5 5" xfId="214"/>
    <cellStyle name="60% - Accent5 6" xfId="215"/>
    <cellStyle name="60% - Accent5 7" xfId="216"/>
    <cellStyle name="60% - Accent6" xfId="217"/>
    <cellStyle name="60% - Accent6 2" xfId="218"/>
    <cellStyle name="60% - Accent6 2 2" xfId="219"/>
    <cellStyle name="60% - Accent6 2 3" xfId="220"/>
    <cellStyle name="60% - Accent6 2 4" xfId="221"/>
    <cellStyle name="60% - Accent6 2 5" xfId="222"/>
    <cellStyle name="60% - Accent6 3" xfId="223"/>
    <cellStyle name="60% - Accent6 4" xfId="224"/>
    <cellStyle name="60% - Accent6 4 2" xfId="225"/>
    <cellStyle name="60% - Accent6 5" xfId="226"/>
    <cellStyle name="60% - Accent6 6" xfId="227"/>
    <cellStyle name="60% - Accent6 7" xfId="228"/>
    <cellStyle name="60% – rõhk1" xfId="229"/>
    <cellStyle name="60% – rõhk2" xfId="230"/>
    <cellStyle name="60% – rõhk3" xfId="231"/>
    <cellStyle name="60% – rõhk4" xfId="232"/>
    <cellStyle name="60% – rõhk5" xfId="233"/>
    <cellStyle name="60% – rõhk6" xfId="234"/>
    <cellStyle name="Accent1" xfId="235"/>
    <cellStyle name="Accent1 2" xfId="236"/>
    <cellStyle name="Accent1 2 2" xfId="237"/>
    <cellStyle name="Accent1 2 3" xfId="238"/>
    <cellStyle name="Accent1 2 4" xfId="239"/>
    <cellStyle name="Accent1 2 5" xfId="240"/>
    <cellStyle name="Accent1 3" xfId="241"/>
    <cellStyle name="Accent1 4" xfId="242"/>
    <cellStyle name="Accent1 4 2" xfId="243"/>
    <cellStyle name="Accent1 5" xfId="244"/>
    <cellStyle name="Accent1 6" xfId="245"/>
    <cellStyle name="Accent1 7" xfId="246"/>
    <cellStyle name="Accent2" xfId="247"/>
    <cellStyle name="Accent2 2" xfId="248"/>
    <cellStyle name="Accent2 2 2" xfId="249"/>
    <cellStyle name="Accent2 2 3" xfId="250"/>
    <cellStyle name="Accent2 2 4" xfId="251"/>
    <cellStyle name="Accent2 2 5" xfId="252"/>
    <cellStyle name="Accent2 3" xfId="253"/>
    <cellStyle name="Accent2 4" xfId="254"/>
    <cellStyle name="Accent2 4 2" xfId="255"/>
    <cellStyle name="Accent2 5" xfId="256"/>
    <cellStyle name="Accent2 6" xfId="257"/>
    <cellStyle name="Accent2 7" xfId="258"/>
    <cellStyle name="Accent3" xfId="259"/>
    <cellStyle name="Accent3 2" xfId="260"/>
    <cellStyle name="Accent3 2 2" xfId="261"/>
    <cellStyle name="Accent3 2 3" xfId="262"/>
    <cellStyle name="Accent3 2 4" xfId="263"/>
    <cellStyle name="Accent3 2 5" xfId="264"/>
    <cellStyle name="Accent3 3" xfId="265"/>
    <cellStyle name="Accent3 4" xfId="266"/>
    <cellStyle name="Accent3 4 2" xfId="267"/>
    <cellStyle name="Accent3 5" xfId="268"/>
    <cellStyle name="Accent3 6" xfId="269"/>
    <cellStyle name="Accent3 7" xfId="270"/>
    <cellStyle name="Accent4" xfId="271"/>
    <cellStyle name="Accent4 2" xfId="272"/>
    <cellStyle name="Accent4 2 2" xfId="273"/>
    <cellStyle name="Accent4 2 3" xfId="274"/>
    <cellStyle name="Accent4 2 4" xfId="275"/>
    <cellStyle name="Accent4 2 5" xfId="276"/>
    <cellStyle name="Accent4 3" xfId="277"/>
    <cellStyle name="Accent4 4" xfId="278"/>
    <cellStyle name="Accent4 4 2" xfId="279"/>
    <cellStyle name="Accent4 5" xfId="280"/>
    <cellStyle name="Accent4 6" xfId="281"/>
    <cellStyle name="Accent4 7" xfId="282"/>
    <cellStyle name="Accent5" xfId="283"/>
    <cellStyle name="Accent5 2" xfId="284"/>
    <cellStyle name="Accent5 2 2" xfId="285"/>
    <cellStyle name="Accent5 2 3" xfId="286"/>
    <cellStyle name="Accent5 2 4" xfId="287"/>
    <cellStyle name="Accent5 2 5" xfId="288"/>
    <cellStyle name="Accent5 3" xfId="289"/>
    <cellStyle name="Accent5 4" xfId="290"/>
    <cellStyle name="Accent5 4 2" xfId="291"/>
    <cellStyle name="Accent5 5" xfId="292"/>
    <cellStyle name="Accent5 6" xfId="293"/>
    <cellStyle name="Accent5 7" xfId="294"/>
    <cellStyle name="Accent6" xfId="295"/>
    <cellStyle name="Accent6 2" xfId="296"/>
    <cellStyle name="Accent6 2 2" xfId="297"/>
    <cellStyle name="Accent6 2 3" xfId="298"/>
    <cellStyle name="Accent6 2 4" xfId="299"/>
    <cellStyle name="Accent6 2 5" xfId="300"/>
    <cellStyle name="Accent6 3" xfId="301"/>
    <cellStyle name="Accent6 4" xfId="302"/>
    <cellStyle name="Accent6 4 2" xfId="303"/>
    <cellStyle name="Accent6 5" xfId="304"/>
    <cellStyle name="Accent6 6" xfId="305"/>
    <cellStyle name="Accent6 7" xfId="306"/>
    <cellStyle name="Arvutus" xfId="307"/>
    <cellStyle name="Bad" xfId="308"/>
    <cellStyle name="Bad 2" xfId="309"/>
    <cellStyle name="Bad 2 2" xfId="310"/>
    <cellStyle name="Bad 2 3" xfId="311"/>
    <cellStyle name="Bad 2 4" xfId="312"/>
    <cellStyle name="Bad 2 5" xfId="313"/>
    <cellStyle name="Bad 3" xfId="314"/>
    <cellStyle name="Bad 4" xfId="315"/>
    <cellStyle name="Bad 4 2" xfId="316"/>
    <cellStyle name="Bad 5" xfId="317"/>
    <cellStyle name="Bad 6" xfId="318"/>
    <cellStyle name="Bad 7" xfId="319"/>
    <cellStyle name="Calculation" xfId="320"/>
    <cellStyle name="Calculation 2" xfId="321"/>
    <cellStyle name="Calculation 2 2" xfId="322"/>
    <cellStyle name="Calculation 2 3" xfId="323"/>
    <cellStyle name="Calculation 2 4" xfId="324"/>
    <cellStyle name="Calculation 2 5" xfId="325"/>
    <cellStyle name="Calculation 2_anakia II etapi.xls sm. defeqturi" xfId="326"/>
    <cellStyle name="Calculation 3" xfId="327"/>
    <cellStyle name="Calculation 4" xfId="328"/>
    <cellStyle name="Calculation 4 2" xfId="329"/>
    <cellStyle name="Calculation 4_anakia II etapi.xls sm. defeqturi" xfId="330"/>
    <cellStyle name="Calculation 5" xfId="331"/>
    <cellStyle name="Calculation 6" xfId="332"/>
    <cellStyle name="Calculation 7" xfId="333"/>
    <cellStyle name="Check Cell" xfId="334"/>
    <cellStyle name="Check Cell 2" xfId="335"/>
    <cellStyle name="Check Cell 2 2" xfId="336"/>
    <cellStyle name="Check Cell 2 3" xfId="337"/>
    <cellStyle name="Check Cell 2 4" xfId="338"/>
    <cellStyle name="Check Cell 2 5" xfId="339"/>
    <cellStyle name="Check Cell 2_anakia II etapi.xls sm. defeqturi" xfId="340"/>
    <cellStyle name="Check Cell 3" xfId="341"/>
    <cellStyle name="Check Cell 4" xfId="342"/>
    <cellStyle name="Check Cell 4 2" xfId="343"/>
    <cellStyle name="Check Cell 4_anakia II etapi.xls sm. defeqturi" xfId="344"/>
    <cellStyle name="Check Cell 5" xfId="345"/>
    <cellStyle name="Check Cell 6" xfId="346"/>
    <cellStyle name="Check Cell 7" xfId="347"/>
    <cellStyle name="Comma" xfId="779" builtinId="3"/>
    <cellStyle name="Comma 10" xfId="348"/>
    <cellStyle name="Comma 10 2" xfId="349"/>
    <cellStyle name="Comma 11" xfId="350"/>
    <cellStyle name="Comma 11 2" xfId="351"/>
    <cellStyle name="Comma 12" xfId="352"/>
    <cellStyle name="Comma 12 2" xfId="353"/>
    <cellStyle name="Comma 12 3" xfId="354"/>
    <cellStyle name="Comma 12 4" xfId="355"/>
    <cellStyle name="Comma 12 5" xfId="356"/>
    <cellStyle name="Comma 12 6" xfId="357"/>
    <cellStyle name="Comma 12 7" xfId="358"/>
    <cellStyle name="Comma 12 8" xfId="359"/>
    <cellStyle name="Comma 13" xfId="360"/>
    <cellStyle name="Comma 14" xfId="361"/>
    <cellStyle name="Comma 14 2" xfId="362"/>
    <cellStyle name="Comma 15" xfId="363"/>
    <cellStyle name="Comma 16" xfId="364"/>
    <cellStyle name="Comma 17" xfId="365"/>
    <cellStyle name="Comma 17 2" xfId="366"/>
    <cellStyle name="Comma 18" xfId="367"/>
    <cellStyle name="Comma 18 2" xfId="368"/>
    <cellStyle name="Comma 19" xfId="369"/>
    <cellStyle name="Comma 19 2" xfId="370"/>
    <cellStyle name="Comma 2" xfId="371"/>
    <cellStyle name="Comma 2 2" xfId="372"/>
    <cellStyle name="Comma 2 2 2" xfId="373"/>
    <cellStyle name="Comma 2 2 3" xfId="374"/>
    <cellStyle name="Comma 2 3" xfId="375"/>
    <cellStyle name="Comma 2 4" xfId="376"/>
    <cellStyle name="Comma 2 5" xfId="377"/>
    <cellStyle name="Comma 2 6" xfId="378"/>
    <cellStyle name="Comma 20" xfId="379"/>
    <cellStyle name="Comma 21" xfId="777"/>
    <cellStyle name="Comma 3" xfId="380"/>
    <cellStyle name="Comma 3 2" xfId="381"/>
    <cellStyle name="Comma 3 3" xfId="382"/>
    <cellStyle name="Comma 4" xfId="383"/>
    <cellStyle name="Comma 5" xfId="384"/>
    <cellStyle name="Comma 5 2" xfId="385"/>
    <cellStyle name="Comma 6" xfId="386"/>
    <cellStyle name="Comma 6 2" xfId="387"/>
    <cellStyle name="Comma 7" xfId="388"/>
    <cellStyle name="Comma 7 2" xfId="389"/>
    <cellStyle name="Comma 8" xfId="390"/>
    <cellStyle name="Comma 8 2" xfId="391"/>
    <cellStyle name="Comma 9" xfId="392"/>
    <cellStyle name="Comma 9 2" xfId="393"/>
    <cellStyle name="Currency 2" xfId="394"/>
    <cellStyle name="Currency 3" xfId="776"/>
    <cellStyle name="Currency_McxeTa BOQ - File. 17.05.2010" xfId="395"/>
    <cellStyle name="Explanatory Text" xfId="396"/>
    <cellStyle name="Explanatory Text 2" xfId="397"/>
    <cellStyle name="Explanatory Text 2 2" xfId="398"/>
    <cellStyle name="Explanatory Text 2 3" xfId="399"/>
    <cellStyle name="Explanatory Text 2 4" xfId="400"/>
    <cellStyle name="Explanatory Text 2 5" xfId="401"/>
    <cellStyle name="Explanatory Text 3" xfId="402"/>
    <cellStyle name="Explanatory Text 4" xfId="403"/>
    <cellStyle name="Explanatory Text 4 2" xfId="404"/>
    <cellStyle name="Explanatory Text 5" xfId="405"/>
    <cellStyle name="Explanatory Text 6" xfId="406"/>
    <cellStyle name="Explanatory Text 7" xfId="407"/>
    <cellStyle name="Good" xfId="408"/>
    <cellStyle name="Good 2" xfId="409"/>
    <cellStyle name="Good 2 2" xfId="410"/>
    <cellStyle name="Good 2 3" xfId="411"/>
    <cellStyle name="Good 2 4" xfId="412"/>
    <cellStyle name="Good 2 5" xfId="413"/>
    <cellStyle name="Good 3" xfId="414"/>
    <cellStyle name="Good 4" xfId="415"/>
    <cellStyle name="Good 4 2" xfId="416"/>
    <cellStyle name="Good 5" xfId="417"/>
    <cellStyle name="Good 6" xfId="418"/>
    <cellStyle name="Good 7" xfId="419"/>
    <cellStyle name="Halb" xfId="420"/>
    <cellStyle name="Hea" xfId="421"/>
    <cellStyle name="Heading 1" xfId="422"/>
    <cellStyle name="Heading 1 2" xfId="423"/>
    <cellStyle name="Heading 1 2 2" xfId="424"/>
    <cellStyle name="Heading 1 2 3" xfId="425"/>
    <cellStyle name="Heading 1 2 4" xfId="426"/>
    <cellStyle name="Heading 1 2 5" xfId="427"/>
    <cellStyle name="Heading 1 2_anakia II etapi.xls sm. defeqturi" xfId="428"/>
    <cellStyle name="Heading 1 3" xfId="429"/>
    <cellStyle name="Heading 1 4" xfId="430"/>
    <cellStyle name="Heading 1 4 2" xfId="431"/>
    <cellStyle name="Heading 1 4_anakia II etapi.xls sm. defeqturi" xfId="432"/>
    <cellStyle name="Heading 1 5" xfId="433"/>
    <cellStyle name="Heading 1 6" xfId="434"/>
    <cellStyle name="Heading 1 7" xfId="435"/>
    <cellStyle name="Heading 2" xfId="436"/>
    <cellStyle name="Heading 2 2" xfId="437"/>
    <cellStyle name="Heading 2 2 2" xfId="438"/>
    <cellStyle name="Heading 2 2 3" xfId="439"/>
    <cellStyle name="Heading 2 2 4" xfId="440"/>
    <cellStyle name="Heading 2 2 5" xfId="441"/>
    <cellStyle name="Heading 2 2_anakia II etapi.xls sm. defeqturi" xfId="442"/>
    <cellStyle name="Heading 2 3" xfId="443"/>
    <cellStyle name="Heading 2 4" xfId="444"/>
    <cellStyle name="Heading 2 4 2" xfId="445"/>
    <cellStyle name="Heading 2 4_anakia II etapi.xls sm. defeqturi" xfId="446"/>
    <cellStyle name="Heading 2 5" xfId="447"/>
    <cellStyle name="Heading 2 6" xfId="448"/>
    <cellStyle name="Heading 2 7" xfId="449"/>
    <cellStyle name="Heading 3" xfId="450"/>
    <cellStyle name="Heading 3 2" xfId="451"/>
    <cellStyle name="Heading 3 2 2" xfId="452"/>
    <cellStyle name="Heading 3 2 3" xfId="453"/>
    <cellStyle name="Heading 3 2 4" xfId="454"/>
    <cellStyle name="Heading 3 2 5" xfId="455"/>
    <cellStyle name="Heading 3 2_anakia II etapi.xls sm. defeqturi" xfId="456"/>
    <cellStyle name="Heading 3 3" xfId="457"/>
    <cellStyle name="Heading 3 4" xfId="458"/>
    <cellStyle name="Heading 3 4 2" xfId="459"/>
    <cellStyle name="Heading 3 4_anakia II etapi.xls sm. defeqturi" xfId="460"/>
    <cellStyle name="Heading 3 5" xfId="461"/>
    <cellStyle name="Heading 3 6" xfId="462"/>
    <cellStyle name="Heading 3 7" xfId="463"/>
    <cellStyle name="Heading 4" xfId="464"/>
    <cellStyle name="Heading 4 2" xfId="465"/>
    <cellStyle name="Heading 4 2 2" xfId="466"/>
    <cellStyle name="Heading 4 2 3" xfId="467"/>
    <cellStyle name="Heading 4 2 4" xfId="468"/>
    <cellStyle name="Heading 4 2 5" xfId="469"/>
    <cellStyle name="Heading 4 3" xfId="470"/>
    <cellStyle name="Heading 4 4" xfId="471"/>
    <cellStyle name="Heading 4 4 2" xfId="472"/>
    <cellStyle name="Heading 4 5" xfId="473"/>
    <cellStyle name="Heading 4 6" xfId="474"/>
    <cellStyle name="Heading 4 7" xfId="475"/>
    <cellStyle name="Hoiatustekst" xfId="476"/>
    <cellStyle name="Hyperlink" xfId="781" builtinId="8"/>
    <cellStyle name="Hyperlink 2" xfId="477"/>
    <cellStyle name="Hyperlink 2 2" xfId="478"/>
    <cellStyle name="Input" xfId="479"/>
    <cellStyle name="Input 2" xfId="480"/>
    <cellStyle name="Input 2 2" xfId="481"/>
    <cellStyle name="Input 2 3" xfId="482"/>
    <cellStyle name="Input 2 4" xfId="483"/>
    <cellStyle name="Input 2 5" xfId="484"/>
    <cellStyle name="Input 2_anakia II etapi.xls sm. defeqturi" xfId="485"/>
    <cellStyle name="Input 3" xfId="486"/>
    <cellStyle name="Input 4" xfId="487"/>
    <cellStyle name="Input 4 2" xfId="488"/>
    <cellStyle name="Input 4_anakia II etapi.xls sm. defeqturi" xfId="489"/>
    <cellStyle name="Input 5" xfId="490"/>
    <cellStyle name="Input 6" xfId="491"/>
    <cellStyle name="Input 7" xfId="492"/>
    <cellStyle name="Kokku" xfId="493"/>
    <cellStyle name="Kontrolli lahtrit" xfId="494"/>
    <cellStyle name="Lingitud lahter" xfId="495"/>
    <cellStyle name="Linked Cell" xfId="496"/>
    <cellStyle name="Linked Cell 2" xfId="497"/>
    <cellStyle name="Linked Cell 2 2" xfId="498"/>
    <cellStyle name="Linked Cell 2 3" xfId="499"/>
    <cellStyle name="Linked Cell 2 4" xfId="500"/>
    <cellStyle name="Linked Cell 2 5" xfId="501"/>
    <cellStyle name="Linked Cell 2_anakia II etapi.xls sm. defeqturi" xfId="502"/>
    <cellStyle name="Linked Cell 3" xfId="503"/>
    <cellStyle name="Linked Cell 4" xfId="504"/>
    <cellStyle name="Linked Cell 4 2" xfId="505"/>
    <cellStyle name="Linked Cell 4_anakia II etapi.xls sm. defeqturi" xfId="506"/>
    <cellStyle name="Linked Cell 5" xfId="507"/>
    <cellStyle name="Linked Cell 6" xfId="508"/>
    <cellStyle name="Linked Cell 7" xfId="509"/>
    <cellStyle name="Märkus" xfId="510"/>
    <cellStyle name="Neutraalne" xfId="511"/>
    <cellStyle name="Neutral" xfId="512"/>
    <cellStyle name="Neutral 2" xfId="513"/>
    <cellStyle name="Neutral 2 2" xfId="514"/>
    <cellStyle name="Neutral 2 3" xfId="515"/>
    <cellStyle name="Neutral 2 4" xfId="516"/>
    <cellStyle name="Neutral 2 5" xfId="517"/>
    <cellStyle name="Neutral 3" xfId="518"/>
    <cellStyle name="Neutral 4" xfId="519"/>
    <cellStyle name="Neutral 4 2" xfId="520"/>
    <cellStyle name="Neutral 5" xfId="521"/>
    <cellStyle name="Neutral 6" xfId="522"/>
    <cellStyle name="Neutral 7" xfId="523"/>
    <cellStyle name="Normal" xfId="0" builtinId="0"/>
    <cellStyle name="Normal 10" xfId="524"/>
    <cellStyle name="Normal 10 2" xfId="525"/>
    <cellStyle name="Normal 11" xfId="526"/>
    <cellStyle name="Normal 11 2" xfId="527"/>
    <cellStyle name="Normal 11 2 2" xfId="528"/>
    <cellStyle name="Normal 11 3" xfId="529"/>
    <cellStyle name="Normal 11 3 2" xfId="530"/>
    <cellStyle name="Normal 11_GAZI-2010" xfId="531"/>
    <cellStyle name="Normal 12" xfId="532"/>
    <cellStyle name="Normal 12 2" xfId="533"/>
    <cellStyle name="Normal 12 2 2" xfId="534"/>
    <cellStyle name="Normal 12_gazis gare qseli" xfId="535"/>
    <cellStyle name="Normal 13" xfId="536"/>
    <cellStyle name="Normal 13 2" xfId="537"/>
    <cellStyle name="Normal 13 2 3" xfId="538"/>
    <cellStyle name="Normal 13 3" xfId="539"/>
    <cellStyle name="Normal 13 3 2" xfId="540"/>
    <cellStyle name="Normal 13 3 2 2" xfId="541"/>
    <cellStyle name="Normal 13 4" xfId="542"/>
    <cellStyle name="Normal 13 4 2" xfId="543"/>
    <cellStyle name="Normal 13 5" xfId="544"/>
    <cellStyle name="Normal 13_GAZI-2010" xfId="545"/>
    <cellStyle name="Normal 14" xfId="546"/>
    <cellStyle name="Normal 14 2" xfId="547"/>
    <cellStyle name="Normal 14 3" xfId="548"/>
    <cellStyle name="Normal 14 3 2" xfId="549"/>
    <cellStyle name="Normal 14 4" xfId="550"/>
    <cellStyle name="Normal 14 4 2" xfId="551"/>
    <cellStyle name="Normal 14 5" xfId="552"/>
    <cellStyle name="Normal 14 5 2" xfId="553"/>
    <cellStyle name="Normal 14_anakia II etapi.xls sm. defeqturi" xfId="554"/>
    <cellStyle name="Normal 15" xfId="555"/>
    <cellStyle name="Normal 15 2" xfId="556"/>
    <cellStyle name="Normal 16" xfId="557"/>
    <cellStyle name="Normal 16 2" xfId="558"/>
    <cellStyle name="Normal 16 3" xfId="559"/>
    <cellStyle name="Normal 16 3 2" xfId="560"/>
    <cellStyle name="Normal 16 4" xfId="561"/>
    <cellStyle name="Normal 16_axalq.skola" xfId="562"/>
    <cellStyle name="Normal 17" xfId="563"/>
    <cellStyle name="Normal 17 2" xfId="564"/>
    <cellStyle name="Normal 18" xfId="565"/>
    <cellStyle name="Normal 19" xfId="566"/>
    <cellStyle name="Normal 2" xfId="567"/>
    <cellStyle name="Normal 2 10" xfId="568"/>
    <cellStyle name="Normal 2 2" xfId="569"/>
    <cellStyle name="Normal 2 2 2" xfId="570"/>
    <cellStyle name="Normal 2 2 3" xfId="571"/>
    <cellStyle name="Normal 2 2 4" xfId="572"/>
    <cellStyle name="Normal 2 2 5" xfId="573"/>
    <cellStyle name="Normal 2 2 6" xfId="574"/>
    <cellStyle name="Normal 2 2 7" xfId="575"/>
    <cellStyle name="Normal 2 2_2D4CD000" xfId="576"/>
    <cellStyle name="Normal 2 3" xfId="577"/>
    <cellStyle name="Normal 2 3 2" xfId="578"/>
    <cellStyle name="Normal 2 3 3" xfId="579"/>
    <cellStyle name="Normal 2 3 4" xfId="580"/>
    <cellStyle name="Normal 2 4" xfId="581"/>
    <cellStyle name="Normal 2 5" xfId="582"/>
    <cellStyle name="Normal 2 6" xfId="583"/>
    <cellStyle name="Normal 2 7" xfId="584"/>
    <cellStyle name="Normal 2 7 2" xfId="585"/>
    <cellStyle name="Normal 2 7 3" xfId="586"/>
    <cellStyle name="Normal 2 7_anakia II etapi.xls sm. defeqturi" xfId="587"/>
    <cellStyle name="Normal 2 8" xfId="588"/>
    <cellStyle name="Normal 2 9" xfId="589"/>
    <cellStyle name="Normal 2_anakia II etapi.xls sm. defeqturi" xfId="590"/>
    <cellStyle name="Normal 20" xfId="591"/>
    <cellStyle name="Normal 21" xfId="592"/>
    <cellStyle name="Normal 21 2" xfId="593"/>
    <cellStyle name="Normal 22" xfId="594"/>
    <cellStyle name="Normal 22 2" xfId="595"/>
    <cellStyle name="Normal 23" xfId="596"/>
    <cellStyle name="Normal 23 2" xfId="597"/>
    <cellStyle name="Normal 24" xfId="598"/>
    <cellStyle name="Normal 25" xfId="599"/>
    <cellStyle name="Normal 26" xfId="600"/>
    <cellStyle name="Normal 27" xfId="601"/>
    <cellStyle name="Normal 28" xfId="602"/>
    <cellStyle name="Normal 29" xfId="603"/>
    <cellStyle name="Normal 29 2" xfId="604"/>
    <cellStyle name="Normal 3" xfId="605"/>
    <cellStyle name="Normal 3 2" xfId="606"/>
    <cellStyle name="Normal 3 2 2" xfId="607"/>
    <cellStyle name="Normal 3 2_anakia II etapi.xls sm. defeqturi" xfId="608"/>
    <cellStyle name="Normal 30" xfId="609"/>
    <cellStyle name="Normal 30 2" xfId="610"/>
    <cellStyle name="Normal 31" xfId="611"/>
    <cellStyle name="Normal 32" xfId="612"/>
    <cellStyle name="Normal 32 2" xfId="613"/>
    <cellStyle name="Normal 32 3" xfId="614"/>
    <cellStyle name="Normal 32 3 2" xfId="615"/>
    <cellStyle name="Normal 33" xfId="616"/>
    <cellStyle name="Normal 33 2" xfId="617"/>
    <cellStyle name="Normal 34" xfId="618"/>
    <cellStyle name="Normal 35" xfId="619"/>
    <cellStyle name="Normal 35 2" xfId="620"/>
    <cellStyle name="Normal 35 3" xfId="621"/>
    <cellStyle name="Normal 36" xfId="622"/>
    <cellStyle name="Normal 36 2" xfId="623"/>
    <cellStyle name="Normal 36 2 2" xfId="624"/>
    <cellStyle name="Normal 36 3" xfId="625"/>
    <cellStyle name="Normal 37" xfId="626"/>
    <cellStyle name="Normal 38" xfId="627"/>
    <cellStyle name="Normal 38 2" xfId="628"/>
    <cellStyle name="Normal 38 2 2" xfId="629"/>
    <cellStyle name="Normal 38 3" xfId="630"/>
    <cellStyle name="Normal 39" xfId="631"/>
    <cellStyle name="Normal 4" xfId="632"/>
    <cellStyle name="Normal 4 2" xfId="633"/>
    <cellStyle name="Normal 40" xfId="634"/>
    <cellStyle name="Normal 40 2" xfId="635"/>
    <cellStyle name="Normal 41" xfId="636"/>
    <cellStyle name="Normal 42" xfId="775"/>
    <cellStyle name="Normal 5" xfId="637"/>
    <cellStyle name="Normal 5 2" xfId="638"/>
    <cellStyle name="Normal 5 2 2" xfId="639"/>
    <cellStyle name="Normal 5 2 3" xfId="640"/>
    <cellStyle name="Normal 5 3" xfId="641"/>
    <cellStyle name="Normal 5 3 2" xfId="642"/>
    <cellStyle name="Normal 5 4" xfId="643"/>
    <cellStyle name="Normal 5 4 2" xfId="644"/>
    <cellStyle name="Normal 5_Copy of SAN2010" xfId="645"/>
    <cellStyle name="Normal 50" xfId="646"/>
    <cellStyle name="Normal 6" xfId="647"/>
    <cellStyle name="Normal 6 2" xfId="648"/>
    <cellStyle name="Normal 6 3" xfId="649"/>
    <cellStyle name="Normal 7" xfId="650"/>
    <cellStyle name="Normal 8" xfId="651"/>
    <cellStyle name="Normal 8 2" xfId="652"/>
    <cellStyle name="Normal 8_2D4CD000" xfId="653"/>
    <cellStyle name="Normal 9" xfId="654"/>
    <cellStyle name="Normal 9 2" xfId="655"/>
    <cellStyle name="Normal 9 2 2" xfId="656"/>
    <cellStyle name="Normal 9 2 3" xfId="657"/>
    <cellStyle name="Normal 9 2 4" xfId="658"/>
    <cellStyle name="Normal 9 2_anakia II etapi.xls sm. defeqturi" xfId="659"/>
    <cellStyle name="Normal 9 3" xfId="660"/>
    <cellStyle name="Normal 9_2D4CD000" xfId="661"/>
    <cellStyle name="Normal_#10 saxli, samxedro kalaki(1). 30.03.2010.-Final+++" xfId="662"/>
    <cellStyle name="Normal_gare wyalsadfenigagarini 2 2" xfId="663"/>
    <cellStyle name="Normal_McxeTa BOQ - File. 17.05.2010" xfId="664"/>
    <cellStyle name="Note" xfId="665"/>
    <cellStyle name="Note 2" xfId="666"/>
    <cellStyle name="Note 2 2" xfId="667"/>
    <cellStyle name="Note 2 3" xfId="668"/>
    <cellStyle name="Note 2 4" xfId="669"/>
    <cellStyle name="Note 2 5" xfId="670"/>
    <cellStyle name="Note 2_anakia II etapi.xls sm. defeqturi" xfId="671"/>
    <cellStyle name="Note 3" xfId="672"/>
    <cellStyle name="Note 4" xfId="673"/>
    <cellStyle name="Note 4 2" xfId="674"/>
    <cellStyle name="Note 4_anakia II etapi.xls sm. defeqturi" xfId="675"/>
    <cellStyle name="Note 5" xfId="676"/>
    <cellStyle name="Note 6" xfId="677"/>
    <cellStyle name="Note 7" xfId="678"/>
    <cellStyle name="Output" xfId="679"/>
    <cellStyle name="Output 2" xfId="680"/>
    <cellStyle name="Output 2 2" xfId="681"/>
    <cellStyle name="Output 2 3" xfId="682"/>
    <cellStyle name="Output 2 4" xfId="683"/>
    <cellStyle name="Output 2 5" xfId="684"/>
    <cellStyle name="Output 2_anakia II etapi.xls sm. defeqturi" xfId="685"/>
    <cellStyle name="Output 3" xfId="686"/>
    <cellStyle name="Output 4" xfId="687"/>
    <cellStyle name="Output 4 2" xfId="688"/>
    <cellStyle name="Output 4_anakia II etapi.xls sm. defeqturi" xfId="689"/>
    <cellStyle name="Output 5" xfId="690"/>
    <cellStyle name="Output 6" xfId="691"/>
    <cellStyle name="Output 7" xfId="692"/>
    <cellStyle name="Pealkiri" xfId="693"/>
    <cellStyle name="Pealkiri 1" xfId="694"/>
    <cellStyle name="Pealkiri 2" xfId="695"/>
    <cellStyle name="Pealkiri 3" xfId="696"/>
    <cellStyle name="Pealkiri 4" xfId="697"/>
    <cellStyle name="Percent" xfId="780" builtinId="5"/>
    <cellStyle name="Percent 2" xfId="698"/>
    <cellStyle name="Percent 3" xfId="699"/>
    <cellStyle name="Percent 3 2" xfId="700"/>
    <cellStyle name="Percent 4" xfId="701"/>
    <cellStyle name="Percent 5" xfId="702"/>
    <cellStyle name="Percent 6" xfId="778"/>
    <cellStyle name="Rõhk1" xfId="703"/>
    <cellStyle name="Rõhk2" xfId="704"/>
    <cellStyle name="Rõhk3" xfId="705"/>
    <cellStyle name="Rõhk4" xfId="706"/>
    <cellStyle name="Rõhk5" xfId="707"/>
    <cellStyle name="Rõhk6" xfId="708"/>
    <cellStyle name="Selgitav tekst" xfId="709"/>
    <cellStyle name="Sisestus" xfId="710"/>
    <cellStyle name="Style 1" xfId="711"/>
    <cellStyle name="Title" xfId="712"/>
    <cellStyle name="Title 2" xfId="713"/>
    <cellStyle name="Title 2 2" xfId="714"/>
    <cellStyle name="Title 2 3" xfId="715"/>
    <cellStyle name="Title 2 4" xfId="716"/>
    <cellStyle name="Title 2 5" xfId="717"/>
    <cellStyle name="Title 3" xfId="718"/>
    <cellStyle name="Title 4" xfId="719"/>
    <cellStyle name="Title 4 2" xfId="720"/>
    <cellStyle name="Title 5" xfId="721"/>
    <cellStyle name="Title 6" xfId="722"/>
    <cellStyle name="Title 7" xfId="723"/>
    <cellStyle name="Total" xfId="724"/>
    <cellStyle name="Total 2" xfId="725"/>
    <cellStyle name="Total 2 2" xfId="726"/>
    <cellStyle name="Total 2 3" xfId="727"/>
    <cellStyle name="Total 2 4" xfId="728"/>
    <cellStyle name="Total 2 5" xfId="729"/>
    <cellStyle name="Total 2_anakia II etapi.xls sm. defeqturi" xfId="730"/>
    <cellStyle name="Total 3" xfId="731"/>
    <cellStyle name="Total 4" xfId="732"/>
    <cellStyle name="Total 4 2" xfId="733"/>
    <cellStyle name="Total 4_anakia II etapi.xls sm. defeqturi" xfId="734"/>
    <cellStyle name="Total 5" xfId="735"/>
    <cellStyle name="Total 6" xfId="736"/>
    <cellStyle name="Total 7" xfId="737"/>
    <cellStyle name="Väljund" xfId="738"/>
    <cellStyle name="Warning Text" xfId="739"/>
    <cellStyle name="Warning Text 2" xfId="740"/>
    <cellStyle name="Warning Text 2 2" xfId="741"/>
    <cellStyle name="Warning Text 2 3" xfId="742"/>
    <cellStyle name="Warning Text 2 4" xfId="743"/>
    <cellStyle name="Warning Text 2 5" xfId="744"/>
    <cellStyle name="Warning Text 3" xfId="745"/>
    <cellStyle name="Warning Text 4" xfId="746"/>
    <cellStyle name="Warning Text 4 2" xfId="747"/>
    <cellStyle name="Warning Text 5" xfId="748"/>
    <cellStyle name="Warning Text 6" xfId="749"/>
    <cellStyle name="Warning Text 7" xfId="750"/>
    <cellStyle name="Обычный 10" xfId="751"/>
    <cellStyle name="Обычный 2" xfId="752"/>
    <cellStyle name="Обычный 2 2" xfId="753"/>
    <cellStyle name="Обычный 3" xfId="754"/>
    <cellStyle name="Обычный 3 2" xfId="755"/>
    <cellStyle name="Обычный 4" xfId="756"/>
    <cellStyle name="Обычный 4 2" xfId="757"/>
    <cellStyle name="Обычный 4 3" xfId="758"/>
    <cellStyle name="Обычный 5" xfId="759"/>
    <cellStyle name="Обычный 5 2" xfId="760"/>
    <cellStyle name="Обычный 5 2 2" xfId="761"/>
    <cellStyle name="Обычный 5 3" xfId="762"/>
    <cellStyle name="Обычный 6" xfId="763"/>
    <cellStyle name="Обычный 7" xfId="764"/>
    <cellStyle name="Обычный 8" xfId="765"/>
    <cellStyle name="Обычный 9" xfId="766"/>
    <cellStyle name="Обычный_2338-2339" xfId="767"/>
    <cellStyle name="Обычный_Лист1" xfId="768"/>
    <cellStyle name="Процентный 2" xfId="769"/>
    <cellStyle name="Процентный 3" xfId="770"/>
    <cellStyle name="Процентный 3 2" xfId="771"/>
    <cellStyle name="Стиль 1" xfId="772"/>
    <cellStyle name="Финансовый 2" xfId="773"/>
    <cellStyle name="Финансовый 3" xfId="774"/>
  </cellStyles>
  <dxfs count="0"/>
  <tableStyles count="0" defaultTableStyle="TableStyleMedium9" defaultPivotStyle="PivotStyleLight16"/>
  <colors>
    <mruColors>
      <color rgb="FFFFC425"/>
      <color rgb="FF004680"/>
      <color rgb="FF6583A7"/>
      <color rgb="FF0093D0"/>
      <color rgb="FF000000"/>
      <color rgb="FF0046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100" workbookViewId="0">
      <selection activeCell="D24" sqref="D24"/>
    </sheetView>
  </sheetViews>
  <sheetFormatPr defaultColWidth="9.109375" defaultRowHeight="16.2"/>
  <cols>
    <col min="1" max="2" width="9.109375" style="25"/>
    <col min="3" max="3" width="9.44140625" style="25" customWidth="1"/>
    <col min="4" max="4" width="9.109375" style="25"/>
    <col min="5" max="5" width="9" style="25" customWidth="1"/>
    <col min="6" max="13" width="9.109375" style="25"/>
    <col min="14" max="14" width="13.33203125" style="25" customWidth="1"/>
    <col min="15" max="16384" width="9.109375" style="25"/>
  </cols>
  <sheetData>
    <row r="1" spans="1:14" ht="21" customHeight="1"/>
    <row r="10" spans="1:14" ht="48" customHeight="1">
      <c r="A10" s="705" t="s">
        <v>271</v>
      </c>
      <c r="B10" s="705"/>
      <c r="C10" s="705"/>
      <c r="D10" s="705"/>
      <c r="E10" s="705"/>
      <c r="F10" s="705"/>
      <c r="G10" s="705"/>
      <c r="H10" s="705"/>
      <c r="I10" s="705"/>
      <c r="J10" s="705"/>
      <c r="K10" s="705"/>
      <c r="L10" s="705"/>
      <c r="M10" s="705"/>
      <c r="N10" s="705"/>
    </row>
    <row r="13" spans="1:14" ht="21.6">
      <c r="A13" s="706" t="s">
        <v>35</v>
      </c>
      <c r="B13" s="706"/>
      <c r="C13" s="706"/>
      <c r="D13" s="706"/>
      <c r="E13" s="706"/>
      <c r="F13" s="706"/>
      <c r="G13" s="706"/>
      <c r="H13" s="706"/>
      <c r="I13" s="706"/>
      <c r="J13" s="706"/>
      <c r="K13" s="706"/>
      <c r="L13" s="706"/>
      <c r="M13" s="706"/>
      <c r="N13" s="706"/>
    </row>
    <row r="14" spans="1:14" ht="17.399999999999999" hidden="1">
      <c r="A14" s="707" t="s">
        <v>101</v>
      </c>
      <c r="B14" s="707"/>
      <c r="C14" s="707"/>
      <c r="D14" s="707"/>
      <c r="E14" s="707"/>
      <c r="F14" s="707"/>
      <c r="G14" s="707"/>
      <c r="H14" s="707"/>
      <c r="I14" s="707"/>
      <c r="J14" s="707"/>
      <c r="K14" s="707"/>
      <c r="L14" s="707"/>
      <c r="M14" s="707"/>
      <c r="N14" s="707"/>
    </row>
    <row r="15" spans="1:14" ht="22.8">
      <c r="A15" s="26"/>
      <c r="B15" s="26"/>
      <c r="C15" s="26"/>
      <c r="D15" s="26"/>
      <c r="E15" s="26"/>
      <c r="F15" s="26"/>
      <c r="G15" s="26"/>
      <c r="H15" s="26"/>
      <c r="I15" s="26"/>
      <c r="J15" s="26"/>
      <c r="K15" s="26"/>
      <c r="L15" s="26"/>
      <c r="M15" s="26"/>
      <c r="N15" s="26"/>
    </row>
    <row r="16" spans="1:14" ht="22.8">
      <c r="A16" s="26"/>
      <c r="B16" s="26"/>
      <c r="C16" s="26"/>
      <c r="D16" s="26"/>
      <c r="E16" s="26"/>
      <c r="F16" s="26"/>
      <c r="G16" s="26"/>
      <c r="H16" s="26"/>
      <c r="I16" s="26"/>
      <c r="J16" s="26"/>
      <c r="K16" s="26"/>
      <c r="L16" s="26"/>
      <c r="M16" s="26"/>
      <c r="N16" s="26"/>
    </row>
    <row r="17" spans="1:14" ht="22.8">
      <c r="A17" s="26"/>
      <c r="B17" s="26"/>
      <c r="C17" s="26"/>
      <c r="D17" s="26"/>
      <c r="E17" s="26"/>
      <c r="F17" s="26"/>
      <c r="G17" s="26"/>
      <c r="H17" s="26"/>
      <c r="I17" s="26"/>
      <c r="J17" s="26"/>
      <c r="K17" s="26"/>
      <c r="L17" s="26"/>
      <c r="M17" s="26"/>
      <c r="N17" s="26"/>
    </row>
    <row r="18" spans="1:14" ht="21.6">
      <c r="A18" s="477" t="s">
        <v>32</v>
      </c>
      <c r="B18" s="477"/>
      <c r="C18" s="477"/>
      <c r="D18" s="477"/>
      <c r="E18" s="477"/>
      <c r="F18" s="477"/>
      <c r="G18" s="477"/>
      <c r="H18" s="477"/>
      <c r="I18" s="477"/>
      <c r="J18" s="477"/>
      <c r="K18" s="477"/>
      <c r="L18" s="477"/>
      <c r="M18" s="477"/>
      <c r="N18" s="477"/>
    </row>
    <row r="29" spans="1:14" ht="18" customHeight="1">
      <c r="A29" s="708" t="s">
        <v>131</v>
      </c>
      <c r="B29" s="708"/>
      <c r="C29" s="708"/>
      <c r="D29" s="708"/>
      <c r="E29" s="708"/>
      <c r="F29" s="708"/>
      <c r="G29" s="708"/>
      <c r="H29" s="708"/>
      <c r="I29" s="708"/>
      <c r="J29" s="708"/>
      <c r="K29" s="708"/>
      <c r="L29" s="708"/>
      <c r="M29" s="708"/>
      <c r="N29" s="708"/>
    </row>
    <row r="30" spans="1:14" ht="18" hidden="1" customHeight="1">
      <c r="A30" s="709" t="s">
        <v>132</v>
      </c>
      <c r="B30" s="709"/>
      <c r="C30" s="709"/>
      <c r="D30" s="709"/>
      <c r="E30" s="709"/>
      <c r="F30" s="709"/>
      <c r="G30" s="709"/>
      <c r="H30" s="709"/>
      <c r="I30" s="709"/>
      <c r="J30" s="709"/>
      <c r="K30" s="709"/>
      <c r="L30" s="709"/>
      <c r="M30" s="709"/>
      <c r="N30" s="709"/>
    </row>
    <row r="31" spans="1:14" ht="9" customHeight="1"/>
    <row r="32" spans="1:14" ht="18" customHeight="1">
      <c r="D32" s="25" t="s">
        <v>45</v>
      </c>
    </row>
  </sheetData>
  <mergeCells count="5">
    <mergeCell ref="A10:N10"/>
    <mergeCell ref="A13:N13"/>
    <mergeCell ref="A14:N14"/>
    <mergeCell ref="A29:N29"/>
    <mergeCell ref="A30:N30"/>
  </mergeCells>
  <printOptions horizontalCentered="1"/>
  <pageMargins left="0.11811023622047245" right="0.11811023622047245" top="0.59055118110236227" bottom="0.27559055118110237" header="0.43307086614173229" footer="0.11811023622047245"/>
  <pageSetup paperSize="9" orientation="landscape" cellComments="asDisplayed"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K108"/>
  <sheetViews>
    <sheetView workbookViewId="0">
      <selection activeCell="I14" sqref="I14"/>
    </sheetView>
  </sheetViews>
  <sheetFormatPr defaultColWidth="9.109375" defaultRowHeight="13.2"/>
  <cols>
    <col min="1" max="2" width="9.109375" style="139"/>
    <col min="3" max="3" width="4.33203125" style="139" customWidth="1"/>
    <col min="4" max="7" width="9.109375" style="139" hidden="1" customWidth="1"/>
    <col min="8" max="8" width="46.44140625" style="139" customWidth="1"/>
    <col min="9" max="10" width="9.109375" style="139"/>
    <col min="11" max="11" width="53.6640625" style="139" customWidth="1"/>
    <col min="12" max="16384" width="9.109375" style="139"/>
  </cols>
  <sheetData>
    <row r="5" spans="8:11" ht="14.4">
      <c r="H5" s="91" t="s">
        <v>90</v>
      </c>
      <c r="K5" s="136"/>
    </row>
    <row r="6" spans="8:11" ht="14.4">
      <c r="H6" s="99" t="s">
        <v>87</v>
      </c>
      <c r="K6" s="136"/>
    </row>
    <row r="7" spans="8:11" ht="14.4">
      <c r="H7" s="101" t="s">
        <v>88</v>
      </c>
      <c r="K7" s="106"/>
    </row>
    <row r="8" spans="8:11" ht="14.4">
      <c r="H8" s="97" t="s">
        <v>91</v>
      </c>
      <c r="K8" s="137" t="s">
        <v>94</v>
      </c>
    </row>
    <row r="9" spans="8:11" ht="14.4">
      <c r="H9" s="100" t="s">
        <v>65</v>
      </c>
      <c r="K9" s="105" t="s">
        <v>95</v>
      </c>
    </row>
    <row r="10" spans="8:11" ht="13.8">
      <c r="H10" s="101" t="s">
        <v>66</v>
      </c>
      <c r="K10" s="101" t="s">
        <v>65</v>
      </c>
    </row>
    <row r="11" spans="8:11" ht="13.8">
      <c r="H11" s="130" t="s">
        <v>67</v>
      </c>
      <c r="K11" s="101" t="s">
        <v>66</v>
      </c>
    </row>
    <row r="12" spans="8:11" ht="13.8">
      <c r="H12" s="101" t="s">
        <v>68</v>
      </c>
      <c r="K12" s="100" t="s">
        <v>74</v>
      </c>
    </row>
    <row r="13" spans="8:11" ht="13.8">
      <c r="H13" s="98" t="s">
        <v>70</v>
      </c>
      <c r="K13" s="100" t="s">
        <v>75</v>
      </c>
    </row>
    <row r="14" spans="8:11" ht="13.8">
      <c r="H14" s="100" t="s">
        <v>65</v>
      </c>
      <c r="K14" s="100" t="s">
        <v>72</v>
      </c>
    </row>
    <row r="15" spans="8:11" ht="13.8">
      <c r="H15" s="101" t="s">
        <v>69</v>
      </c>
      <c r="K15" s="100" t="s">
        <v>76</v>
      </c>
    </row>
    <row r="16" spans="8:11" ht="27.6">
      <c r="H16" s="99" t="s">
        <v>71</v>
      </c>
      <c r="K16" s="100" t="s">
        <v>77</v>
      </c>
    </row>
    <row r="17" spans="8:11" ht="13.8">
      <c r="H17" s="100" t="s">
        <v>65</v>
      </c>
      <c r="K17" s="101" t="s">
        <v>68</v>
      </c>
    </row>
    <row r="18" spans="8:11" ht="13.8">
      <c r="H18" s="101" t="s">
        <v>66</v>
      </c>
      <c r="K18" s="99" t="s">
        <v>85</v>
      </c>
    </row>
    <row r="19" spans="8:11" ht="13.8">
      <c r="H19" s="100" t="s">
        <v>72</v>
      </c>
      <c r="K19" s="100" t="s">
        <v>65</v>
      </c>
    </row>
    <row r="20" spans="8:11" ht="13.8">
      <c r="H20" s="101" t="s">
        <v>68</v>
      </c>
      <c r="K20" s="101" t="s">
        <v>66</v>
      </c>
    </row>
    <row r="21" spans="8:11" ht="27.6">
      <c r="H21" s="99" t="s">
        <v>73</v>
      </c>
      <c r="K21" s="100" t="s">
        <v>86</v>
      </c>
    </row>
    <row r="22" spans="8:11" ht="13.8">
      <c r="H22" s="100" t="s">
        <v>65</v>
      </c>
      <c r="K22" s="100" t="s">
        <v>82</v>
      </c>
    </row>
    <row r="23" spans="8:11" ht="13.8">
      <c r="H23" s="101" t="s">
        <v>66</v>
      </c>
      <c r="K23" s="100" t="s">
        <v>83</v>
      </c>
    </row>
    <row r="24" spans="8:11" ht="13.8">
      <c r="H24" s="100" t="s">
        <v>74</v>
      </c>
      <c r="K24" s="101" t="s">
        <v>68</v>
      </c>
    </row>
    <row r="25" spans="8:11" ht="14.4">
      <c r="H25" s="100" t="s">
        <v>75</v>
      </c>
      <c r="K25" s="137"/>
    </row>
    <row r="26" spans="8:11" ht="13.8">
      <c r="H26" s="100" t="s">
        <v>72</v>
      </c>
      <c r="K26" s="100"/>
    </row>
    <row r="27" spans="8:11" ht="13.8">
      <c r="H27" s="100" t="s">
        <v>76</v>
      </c>
      <c r="K27" s="100"/>
    </row>
    <row r="28" spans="8:11" ht="13.8">
      <c r="H28" s="100" t="s">
        <v>77</v>
      </c>
      <c r="K28" s="100"/>
    </row>
    <row r="29" spans="8:11" ht="13.8">
      <c r="H29" s="101" t="s">
        <v>68</v>
      </c>
      <c r="K29" s="100"/>
    </row>
    <row r="30" spans="8:11" ht="13.8">
      <c r="H30" s="99" t="s">
        <v>92</v>
      </c>
      <c r="K30" s="100"/>
    </row>
    <row r="31" spans="8:11" ht="13.8">
      <c r="H31" s="109" t="s">
        <v>65</v>
      </c>
      <c r="K31" s="100"/>
    </row>
    <row r="32" spans="8:11" ht="13.8">
      <c r="H32" s="100" t="s">
        <v>66</v>
      </c>
    </row>
    <row r="33" spans="8:11" ht="14.4">
      <c r="H33" s="100" t="s">
        <v>81</v>
      </c>
      <c r="K33" s="140"/>
    </row>
    <row r="34" spans="8:11" ht="13.8">
      <c r="H34" s="100" t="s">
        <v>79</v>
      </c>
      <c r="K34" s="100"/>
    </row>
    <row r="35" spans="8:11" ht="13.8">
      <c r="H35" s="100" t="s">
        <v>80</v>
      </c>
      <c r="K35" s="100"/>
    </row>
    <row r="36" spans="8:11" ht="13.8">
      <c r="H36" s="131" t="s">
        <v>89</v>
      </c>
      <c r="K36" s="133"/>
    </row>
    <row r="37" spans="8:11" ht="13.8">
      <c r="H37" s="100" t="s">
        <v>78</v>
      </c>
      <c r="K37" s="133"/>
    </row>
    <row r="38" spans="8:11" ht="13.8">
      <c r="H38" s="100" t="s">
        <v>68</v>
      </c>
      <c r="K38" s="133"/>
    </row>
    <row r="39" spans="8:11" ht="13.8">
      <c r="H39" s="102" t="s">
        <v>93</v>
      </c>
      <c r="K39" s="133"/>
    </row>
    <row r="40" spans="8:11" ht="13.8">
      <c r="H40" s="101" t="s">
        <v>65</v>
      </c>
      <c r="K40" s="133"/>
    </row>
    <row r="41" spans="8:11" ht="14.4">
      <c r="H41" s="101" t="s">
        <v>84</v>
      </c>
      <c r="K41" s="136"/>
    </row>
    <row r="42" spans="8:11" ht="13.8">
      <c r="H42" s="101" t="s">
        <v>66</v>
      </c>
      <c r="K42" s="99"/>
    </row>
    <row r="43" spans="8:11" ht="13.8">
      <c r="H43" s="101" t="s">
        <v>81</v>
      </c>
      <c r="K43" s="100"/>
    </row>
    <row r="44" spans="8:11" ht="13.8">
      <c r="H44" s="100" t="s">
        <v>79</v>
      </c>
      <c r="K44" s="101"/>
    </row>
    <row r="45" spans="8:11" ht="13.8">
      <c r="H45" s="100" t="s">
        <v>80</v>
      </c>
      <c r="K45" s="109"/>
    </row>
    <row r="46" spans="8:11" ht="13.8">
      <c r="K46" s="109"/>
    </row>
    <row r="47" spans="8:11" ht="13.8">
      <c r="K47" s="101"/>
    </row>
    <row r="48" spans="8:11" ht="14.4">
      <c r="K48" s="137"/>
    </row>
    <row r="49" spans="11:11" ht="14.4">
      <c r="K49" s="105"/>
    </row>
    <row r="50" spans="11:11" ht="14.4">
      <c r="K50" s="106"/>
    </row>
    <row r="51" spans="11:11" ht="14.4">
      <c r="K51" s="106"/>
    </row>
    <row r="52" spans="11:11" ht="13.8">
      <c r="K52" s="100"/>
    </row>
    <row r="53" spans="11:11" ht="13.8">
      <c r="K53" s="100"/>
    </row>
    <row r="54" spans="11:11" ht="13.8">
      <c r="K54" s="100"/>
    </row>
    <row r="55" spans="11:11" ht="13.8">
      <c r="K55" s="100"/>
    </row>
    <row r="56" spans="11:11" ht="13.8">
      <c r="K56" s="100"/>
    </row>
    <row r="57" spans="11:11" ht="13.8">
      <c r="K57" s="101"/>
    </row>
    <row r="58" spans="11:11" ht="14.4">
      <c r="K58" s="105"/>
    </row>
    <row r="59" spans="11:11" ht="14.4">
      <c r="K59" s="106"/>
    </row>
    <row r="60" spans="11:11" ht="14.4">
      <c r="K60" s="106"/>
    </row>
    <row r="61" spans="11:11" ht="13.8">
      <c r="K61" s="132"/>
    </row>
    <row r="62" spans="11:11" ht="13.8">
      <c r="K62" s="132"/>
    </row>
    <row r="63" spans="11:11" ht="13.8">
      <c r="K63" s="132"/>
    </row>
    <row r="64" spans="11:11" ht="14.4">
      <c r="K64" s="138"/>
    </row>
    <row r="65" spans="11:11" ht="14.4">
      <c r="K65" s="138"/>
    </row>
    <row r="87" spans="11:11" ht="13.8">
      <c r="K87" s="99"/>
    </row>
    <row r="88" spans="11:11" ht="13.8">
      <c r="K88" s="101"/>
    </row>
    <row r="89" spans="11:11" ht="13.8">
      <c r="K89" s="97"/>
    </row>
    <row r="90" spans="11:11" ht="13.8">
      <c r="K90" s="101"/>
    </row>
    <row r="91" spans="11:11" ht="13.8">
      <c r="K91" s="101"/>
    </row>
    <row r="92" spans="11:11" ht="13.8">
      <c r="K92" s="130"/>
    </row>
    <row r="93" spans="11:11" ht="13.8">
      <c r="K93" s="101"/>
    </row>
    <row r="94" spans="11:11" ht="13.8">
      <c r="K94" s="99"/>
    </row>
    <row r="95" spans="11:11" ht="13.8">
      <c r="K95" s="101"/>
    </row>
    <row r="96" spans="11:11" ht="13.8">
      <c r="K96" s="101"/>
    </row>
    <row r="97" spans="11:11" ht="13.8">
      <c r="K97" s="100"/>
    </row>
    <row r="98" spans="11:11" ht="13.8">
      <c r="K98" s="100"/>
    </row>
    <row r="99" spans="11:11" ht="13.8">
      <c r="K99" s="100"/>
    </row>
    <row r="100" spans="11:11" ht="13.8">
      <c r="K100" s="100"/>
    </row>
    <row r="101" spans="11:11" ht="13.8">
      <c r="K101" s="101"/>
    </row>
    <row r="102" spans="11:11" ht="13.8">
      <c r="K102" s="92"/>
    </row>
    <row r="103" spans="11:11" ht="14.4" thickBot="1">
      <c r="K103" s="93"/>
    </row>
    <row r="104" spans="11:11" ht="13.8">
      <c r="K104" s="134"/>
    </row>
    <row r="105" spans="11:11" ht="13.8">
      <c r="K105" s="101"/>
    </row>
    <row r="106" spans="11:11" ht="13.8">
      <c r="K106" s="99"/>
    </row>
    <row r="107" spans="11:11" ht="13.8">
      <c r="K107" s="101"/>
    </row>
    <row r="108" spans="11:11" ht="14.4" thickBot="1">
      <c r="K108" s="9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view="pageBreakPreview" topLeftCell="B2" zoomScale="112" zoomScaleNormal="100" zoomScaleSheetLayoutView="112" workbookViewId="0">
      <selection activeCell="G33" sqref="G33"/>
    </sheetView>
  </sheetViews>
  <sheetFormatPr defaultColWidth="9.109375" defaultRowHeight="16.2"/>
  <cols>
    <col min="1" max="1" width="3.88671875" style="18" hidden="1" customWidth="1"/>
    <col min="2" max="8" width="9.109375" style="18"/>
    <col min="9" max="9" width="13.6640625" style="18" customWidth="1"/>
    <col min="10" max="10" width="9.109375" style="18"/>
    <col min="11" max="11" width="9.44140625" style="18" bestFit="1" customWidth="1"/>
    <col min="12" max="12" width="11" style="18" bestFit="1" customWidth="1"/>
    <col min="13" max="13" width="12.109375" style="18" bestFit="1" customWidth="1"/>
    <col min="14" max="14" width="11.6640625" style="18" customWidth="1"/>
    <col min="15" max="264" width="9.109375" style="18"/>
    <col min="265" max="265" width="13.6640625" style="18" customWidth="1"/>
    <col min="266" max="266" width="9.109375" style="18"/>
    <col min="267" max="267" width="9.44140625" style="18" bestFit="1" customWidth="1"/>
    <col min="268" max="268" width="9.109375" style="18"/>
    <col min="269" max="269" width="12.109375" style="18" bestFit="1" customWidth="1"/>
    <col min="270" max="270" width="11.6640625" style="18" customWidth="1"/>
    <col min="271" max="520" width="9.109375" style="18"/>
    <col min="521" max="521" width="13.6640625" style="18" customWidth="1"/>
    <col min="522" max="522" width="9.109375" style="18"/>
    <col min="523" max="523" width="9.44140625" style="18" bestFit="1" customWidth="1"/>
    <col min="524" max="524" width="9.109375" style="18"/>
    <col min="525" max="525" width="12.109375" style="18" bestFit="1" customWidth="1"/>
    <col min="526" max="526" width="11.6640625" style="18" customWidth="1"/>
    <col min="527" max="776" width="9.109375" style="18"/>
    <col min="777" max="777" width="13.6640625" style="18" customWidth="1"/>
    <col min="778" max="778" width="9.109375" style="18"/>
    <col min="779" max="779" width="9.44140625" style="18" bestFit="1" customWidth="1"/>
    <col min="780" max="780" width="9.109375" style="18"/>
    <col min="781" max="781" width="12.109375" style="18" bestFit="1" customWidth="1"/>
    <col min="782" max="782" width="11.6640625" style="18" customWidth="1"/>
    <col min="783" max="1032" width="9.109375" style="18"/>
    <col min="1033" max="1033" width="13.6640625" style="18" customWidth="1"/>
    <col min="1034" max="1034" width="9.109375" style="18"/>
    <col min="1035" max="1035" width="9.44140625" style="18" bestFit="1" customWidth="1"/>
    <col min="1036" max="1036" width="9.109375" style="18"/>
    <col min="1037" max="1037" width="12.109375" style="18" bestFit="1" customWidth="1"/>
    <col min="1038" max="1038" width="11.6640625" style="18" customWidth="1"/>
    <col min="1039" max="1288" width="9.109375" style="18"/>
    <col min="1289" max="1289" width="13.6640625" style="18" customWidth="1"/>
    <col min="1290" max="1290" width="9.109375" style="18"/>
    <col min="1291" max="1291" width="9.44140625" style="18" bestFit="1" customWidth="1"/>
    <col min="1292" max="1292" width="9.109375" style="18"/>
    <col min="1293" max="1293" width="12.109375" style="18" bestFit="1" customWidth="1"/>
    <col min="1294" max="1294" width="11.6640625" style="18" customWidth="1"/>
    <col min="1295" max="1544" width="9.109375" style="18"/>
    <col min="1545" max="1545" width="13.6640625" style="18" customWidth="1"/>
    <col min="1546" max="1546" width="9.109375" style="18"/>
    <col min="1547" max="1547" width="9.44140625" style="18" bestFit="1" customWidth="1"/>
    <col min="1548" max="1548" width="9.109375" style="18"/>
    <col min="1549" max="1549" width="12.109375" style="18" bestFit="1" customWidth="1"/>
    <col min="1550" max="1550" width="11.6640625" style="18" customWidth="1"/>
    <col min="1551" max="1800" width="9.109375" style="18"/>
    <col min="1801" max="1801" width="13.6640625" style="18" customWidth="1"/>
    <col min="1802" max="1802" width="9.109375" style="18"/>
    <col min="1803" max="1803" width="9.44140625" style="18" bestFit="1" customWidth="1"/>
    <col min="1804" max="1804" width="9.109375" style="18"/>
    <col min="1805" max="1805" width="12.109375" style="18" bestFit="1" customWidth="1"/>
    <col min="1806" max="1806" width="11.6640625" style="18" customWidth="1"/>
    <col min="1807" max="2056" width="9.109375" style="18"/>
    <col min="2057" max="2057" width="13.6640625" style="18" customWidth="1"/>
    <col min="2058" max="2058" width="9.109375" style="18"/>
    <col min="2059" max="2059" width="9.44140625" style="18" bestFit="1" customWidth="1"/>
    <col min="2060" max="2060" width="9.109375" style="18"/>
    <col min="2061" max="2061" width="12.109375" style="18" bestFit="1" customWidth="1"/>
    <col min="2062" max="2062" width="11.6640625" style="18" customWidth="1"/>
    <col min="2063" max="2312" width="9.109375" style="18"/>
    <col min="2313" max="2313" width="13.6640625" style="18" customWidth="1"/>
    <col min="2314" max="2314" width="9.109375" style="18"/>
    <col min="2315" max="2315" width="9.44140625" style="18" bestFit="1" customWidth="1"/>
    <col min="2316" max="2316" width="9.109375" style="18"/>
    <col min="2317" max="2317" width="12.109375" style="18" bestFit="1" customWidth="1"/>
    <col min="2318" max="2318" width="11.6640625" style="18" customWidth="1"/>
    <col min="2319" max="2568" width="9.109375" style="18"/>
    <col min="2569" max="2569" width="13.6640625" style="18" customWidth="1"/>
    <col min="2570" max="2570" width="9.109375" style="18"/>
    <col min="2571" max="2571" width="9.44140625" style="18" bestFit="1" customWidth="1"/>
    <col min="2572" max="2572" width="9.109375" style="18"/>
    <col min="2573" max="2573" width="12.109375" style="18" bestFit="1" customWidth="1"/>
    <col min="2574" max="2574" width="11.6640625" style="18" customWidth="1"/>
    <col min="2575" max="2824" width="9.109375" style="18"/>
    <col min="2825" max="2825" width="13.6640625" style="18" customWidth="1"/>
    <col min="2826" max="2826" width="9.109375" style="18"/>
    <col min="2827" max="2827" width="9.44140625" style="18" bestFit="1" customWidth="1"/>
    <col min="2828" max="2828" width="9.109375" style="18"/>
    <col min="2829" max="2829" width="12.109375" style="18" bestFit="1" customWidth="1"/>
    <col min="2830" max="2830" width="11.6640625" style="18" customWidth="1"/>
    <col min="2831" max="3080" width="9.109375" style="18"/>
    <col min="3081" max="3081" width="13.6640625" style="18" customWidth="1"/>
    <col min="3082" max="3082" width="9.109375" style="18"/>
    <col min="3083" max="3083" width="9.44140625" style="18" bestFit="1" customWidth="1"/>
    <col min="3084" max="3084" width="9.109375" style="18"/>
    <col min="3085" max="3085" width="12.109375" style="18" bestFit="1" customWidth="1"/>
    <col min="3086" max="3086" width="11.6640625" style="18" customWidth="1"/>
    <col min="3087" max="3336" width="9.109375" style="18"/>
    <col min="3337" max="3337" width="13.6640625" style="18" customWidth="1"/>
    <col min="3338" max="3338" width="9.109375" style="18"/>
    <col min="3339" max="3339" width="9.44140625" style="18" bestFit="1" customWidth="1"/>
    <col min="3340" max="3340" width="9.109375" style="18"/>
    <col min="3341" max="3341" width="12.109375" style="18" bestFit="1" customWidth="1"/>
    <col min="3342" max="3342" width="11.6640625" style="18" customWidth="1"/>
    <col min="3343" max="3592" width="9.109375" style="18"/>
    <col min="3593" max="3593" width="13.6640625" style="18" customWidth="1"/>
    <col min="3594" max="3594" width="9.109375" style="18"/>
    <col min="3595" max="3595" width="9.44140625" style="18" bestFit="1" customWidth="1"/>
    <col min="3596" max="3596" width="9.109375" style="18"/>
    <col min="3597" max="3597" width="12.109375" style="18" bestFit="1" customWidth="1"/>
    <col min="3598" max="3598" width="11.6640625" style="18" customWidth="1"/>
    <col min="3599" max="3848" width="9.109375" style="18"/>
    <col min="3849" max="3849" width="13.6640625" style="18" customWidth="1"/>
    <col min="3850" max="3850" width="9.109375" style="18"/>
    <col min="3851" max="3851" width="9.44140625" style="18" bestFit="1" customWidth="1"/>
    <col min="3852" max="3852" width="9.109375" style="18"/>
    <col min="3853" max="3853" width="12.109375" style="18" bestFit="1" customWidth="1"/>
    <col min="3854" max="3854" width="11.6640625" style="18" customWidth="1"/>
    <col min="3855" max="4104" width="9.109375" style="18"/>
    <col min="4105" max="4105" width="13.6640625" style="18" customWidth="1"/>
    <col min="4106" max="4106" width="9.109375" style="18"/>
    <col min="4107" max="4107" width="9.44140625" style="18" bestFit="1" customWidth="1"/>
    <col min="4108" max="4108" width="9.109375" style="18"/>
    <col min="4109" max="4109" width="12.109375" style="18" bestFit="1" customWidth="1"/>
    <col min="4110" max="4110" width="11.6640625" style="18" customWidth="1"/>
    <col min="4111" max="4360" width="9.109375" style="18"/>
    <col min="4361" max="4361" width="13.6640625" style="18" customWidth="1"/>
    <col min="4362" max="4362" width="9.109375" style="18"/>
    <col min="4363" max="4363" width="9.44140625" style="18" bestFit="1" customWidth="1"/>
    <col min="4364" max="4364" width="9.109375" style="18"/>
    <col min="4365" max="4365" width="12.109375" style="18" bestFit="1" customWidth="1"/>
    <col min="4366" max="4366" width="11.6640625" style="18" customWidth="1"/>
    <col min="4367" max="4616" width="9.109375" style="18"/>
    <col min="4617" max="4617" width="13.6640625" style="18" customWidth="1"/>
    <col min="4618" max="4618" width="9.109375" style="18"/>
    <col min="4619" max="4619" width="9.44140625" style="18" bestFit="1" customWidth="1"/>
    <col min="4620" max="4620" width="9.109375" style="18"/>
    <col min="4621" max="4621" width="12.109375" style="18" bestFit="1" customWidth="1"/>
    <col min="4622" max="4622" width="11.6640625" style="18" customWidth="1"/>
    <col min="4623" max="4872" width="9.109375" style="18"/>
    <col min="4873" max="4873" width="13.6640625" style="18" customWidth="1"/>
    <col min="4874" max="4874" width="9.109375" style="18"/>
    <col min="4875" max="4875" width="9.44140625" style="18" bestFit="1" customWidth="1"/>
    <col min="4876" max="4876" width="9.109375" style="18"/>
    <col min="4877" max="4877" width="12.109375" style="18" bestFit="1" customWidth="1"/>
    <col min="4878" max="4878" width="11.6640625" style="18" customWidth="1"/>
    <col min="4879" max="5128" width="9.109375" style="18"/>
    <col min="5129" max="5129" width="13.6640625" style="18" customWidth="1"/>
    <col min="5130" max="5130" width="9.109375" style="18"/>
    <col min="5131" max="5131" width="9.44140625" style="18" bestFit="1" customWidth="1"/>
    <col min="5132" max="5132" width="9.109375" style="18"/>
    <col min="5133" max="5133" width="12.109375" style="18" bestFit="1" customWidth="1"/>
    <col min="5134" max="5134" width="11.6640625" style="18" customWidth="1"/>
    <col min="5135" max="5384" width="9.109375" style="18"/>
    <col min="5385" max="5385" width="13.6640625" style="18" customWidth="1"/>
    <col min="5386" max="5386" width="9.109375" style="18"/>
    <col min="5387" max="5387" width="9.44140625" style="18" bestFit="1" customWidth="1"/>
    <col min="5388" max="5388" width="9.109375" style="18"/>
    <col min="5389" max="5389" width="12.109375" style="18" bestFit="1" customWidth="1"/>
    <col min="5390" max="5390" width="11.6640625" style="18" customWidth="1"/>
    <col min="5391" max="5640" width="9.109375" style="18"/>
    <col min="5641" max="5641" width="13.6640625" style="18" customWidth="1"/>
    <col min="5642" max="5642" width="9.109375" style="18"/>
    <col min="5643" max="5643" width="9.44140625" style="18" bestFit="1" customWidth="1"/>
    <col min="5644" max="5644" width="9.109375" style="18"/>
    <col min="5645" max="5645" width="12.109375" style="18" bestFit="1" customWidth="1"/>
    <col min="5646" max="5646" width="11.6640625" style="18" customWidth="1"/>
    <col min="5647" max="5896" width="9.109375" style="18"/>
    <col min="5897" max="5897" width="13.6640625" style="18" customWidth="1"/>
    <col min="5898" max="5898" width="9.109375" style="18"/>
    <col min="5899" max="5899" width="9.44140625" style="18" bestFit="1" customWidth="1"/>
    <col min="5900" max="5900" width="9.109375" style="18"/>
    <col min="5901" max="5901" width="12.109375" style="18" bestFit="1" customWidth="1"/>
    <col min="5902" max="5902" width="11.6640625" style="18" customWidth="1"/>
    <col min="5903" max="6152" width="9.109375" style="18"/>
    <col min="6153" max="6153" width="13.6640625" style="18" customWidth="1"/>
    <col min="6154" max="6154" width="9.109375" style="18"/>
    <col min="6155" max="6155" width="9.44140625" style="18" bestFit="1" customWidth="1"/>
    <col min="6156" max="6156" width="9.109375" style="18"/>
    <col min="6157" max="6157" width="12.109375" style="18" bestFit="1" customWidth="1"/>
    <col min="6158" max="6158" width="11.6640625" style="18" customWidth="1"/>
    <col min="6159" max="6408" width="9.109375" style="18"/>
    <col min="6409" max="6409" width="13.6640625" style="18" customWidth="1"/>
    <col min="6410" max="6410" width="9.109375" style="18"/>
    <col min="6411" max="6411" width="9.44140625" style="18" bestFit="1" customWidth="1"/>
    <col min="6412" max="6412" width="9.109375" style="18"/>
    <col min="6413" max="6413" width="12.109375" style="18" bestFit="1" customWidth="1"/>
    <col min="6414" max="6414" width="11.6640625" style="18" customWidth="1"/>
    <col min="6415" max="6664" width="9.109375" style="18"/>
    <col min="6665" max="6665" width="13.6640625" style="18" customWidth="1"/>
    <col min="6666" max="6666" width="9.109375" style="18"/>
    <col min="6667" max="6667" width="9.44140625" style="18" bestFit="1" customWidth="1"/>
    <col min="6668" max="6668" width="9.109375" style="18"/>
    <col min="6669" max="6669" width="12.109375" style="18" bestFit="1" customWidth="1"/>
    <col min="6670" max="6670" width="11.6640625" style="18" customWidth="1"/>
    <col min="6671" max="6920" width="9.109375" style="18"/>
    <col min="6921" max="6921" width="13.6640625" style="18" customWidth="1"/>
    <col min="6922" max="6922" width="9.109375" style="18"/>
    <col min="6923" max="6923" width="9.44140625" style="18" bestFit="1" customWidth="1"/>
    <col min="6924" max="6924" width="9.109375" style="18"/>
    <col min="6925" max="6925" width="12.109375" style="18" bestFit="1" customWidth="1"/>
    <col min="6926" max="6926" width="11.6640625" style="18" customWidth="1"/>
    <col min="6927" max="7176" width="9.109375" style="18"/>
    <col min="7177" max="7177" width="13.6640625" style="18" customWidth="1"/>
    <col min="7178" max="7178" width="9.109375" style="18"/>
    <col min="7179" max="7179" width="9.44140625" style="18" bestFit="1" customWidth="1"/>
    <col min="7180" max="7180" width="9.109375" style="18"/>
    <col min="7181" max="7181" width="12.109375" style="18" bestFit="1" customWidth="1"/>
    <col min="7182" max="7182" width="11.6640625" style="18" customWidth="1"/>
    <col min="7183" max="7432" width="9.109375" style="18"/>
    <col min="7433" max="7433" width="13.6640625" style="18" customWidth="1"/>
    <col min="7434" max="7434" width="9.109375" style="18"/>
    <col min="7435" max="7435" width="9.44140625" style="18" bestFit="1" customWidth="1"/>
    <col min="7436" max="7436" width="9.109375" style="18"/>
    <col min="7437" max="7437" width="12.109375" style="18" bestFit="1" customWidth="1"/>
    <col min="7438" max="7438" width="11.6640625" style="18" customWidth="1"/>
    <col min="7439" max="7688" width="9.109375" style="18"/>
    <col min="7689" max="7689" width="13.6640625" style="18" customWidth="1"/>
    <col min="7690" max="7690" width="9.109375" style="18"/>
    <col min="7691" max="7691" width="9.44140625" style="18" bestFit="1" customWidth="1"/>
    <col min="7692" max="7692" width="9.109375" style="18"/>
    <col min="7693" max="7693" width="12.109375" style="18" bestFit="1" customWidth="1"/>
    <col min="7694" max="7694" width="11.6640625" style="18" customWidth="1"/>
    <col min="7695" max="7944" width="9.109375" style="18"/>
    <col min="7945" max="7945" width="13.6640625" style="18" customWidth="1"/>
    <col min="7946" max="7946" width="9.109375" style="18"/>
    <col min="7947" max="7947" width="9.44140625" style="18" bestFit="1" customWidth="1"/>
    <col min="7948" max="7948" width="9.109375" style="18"/>
    <col min="7949" max="7949" width="12.109375" style="18" bestFit="1" customWidth="1"/>
    <col min="7950" max="7950" width="11.6640625" style="18" customWidth="1"/>
    <col min="7951" max="8200" width="9.109375" style="18"/>
    <col min="8201" max="8201" width="13.6640625" style="18" customWidth="1"/>
    <col min="8202" max="8202" width="9.109375" style="18"/>
    <col min="8203" max="8203" width="9.44140625" style="18" bestFit="1" customWidth="1"/>
    <col min="8204" max="8204" width="9.109375" style="18"/>
    <col min="8205" max="8205" width="12.109375" style="18" bestFit="1" customWidth="1"/>
    <col min="8206" max="8206" width="11.6640625" style="18" customWidth="1"/>
    <col min="8207" max="8456" width="9.109375" style="18"/>
    <col min="8457" max="8457" width="13.6640625" style="18" customWidth="1"/>
    <col min="8458" max="8458" width="9.109375" style="18"/>
    <col min="8459" max="8459" width="9.44140625" style="18" bestFit="1" customWidth="1"/>
    <col min="8460" max="8460" width="9.109375" style="18"/>
    <col min="8461" max="8461" width="12.109375" style="18" bestFit="1" customWidth="1"/>
    <col min="8462" max="8462" width="11.6640625" style="18" customWidth="1"/>
    <col min="8463" max="8712" width="9.109375" style="18"/>
    <col min="8713" max="8713" width="13.6640625" style="18" customWidth="1"/>
    <col min="8714" max="8714" width="9.109375" style="18"/>
    <col min="8715" max="8715" width="9.44140625" style="18" bestFit="1" customWidth="1"/>
    <col min="8716" max="8716" width="9.109375" style="18"/>
    <col min="8717" max="8717" width="12.109375" style="18" bestFit="1" customWidth="1"/>
    <col min="8718" max="8718" width="11.6640625" style="18" customWidth="1"/>
    <col min="8719" max="8968" width="9.109375" style="18"/>
    <col min="8969" max="8969" width="13.6640625" style="18" customWidth="1"/>
    <col min="8970" max="8970" width="9.109375" style="18"/>
    <col min="8971" max="8971" width="9.44140625" style="18" bestFit="1" customWidth="1"/>
    <col min="8972" max="8972" width="9.109375" style="18"/>
    <col min="8973" max="8973" width="12.109375" style="18" bestFit="1" customWidth="1"/>
    <col min="8974" max="8974" width="11.6640625" style="18" customWidth="1"/>
    <col min="8975" max="9224" width="9.109375" style="18"/>
    <col min="9225" max="9225" width="13.6640625" style="18" customWidth="1"/>
    <col min="9226" max="9226" width="9.109375" style="18"/>
    <col min="9227" max="9227" width="9.44140625" style="18" bestFit="1" customWidth="1"/>
    <col min="9228" max="9228" width="9.109375" style="18"/>
    <col min="9229" max="9229" width="12.109375" style="18" bestFit="1" customWidth="1"/>
    <col min="9230" max="9230" width="11.6640625" style="18" customWidth="1"/>
    <col min="9231" max="9480" width="9.109375" style="18"/>
    <col min="9481" max="9481" width="13.6640625" style="18" customWidth="1"/>
    <col min="9482" max="9482" width="9.109375" style="18"/>
    <col min="9483" max="9483" width="9.44140625" style="18" bestFit="1" customWidth="1"/>
    <col min="9484" max="9484" width="9.109375" style="18"/>
    <col min="9485" max="9485" width="12.109375" style="18" bestFit="1" customWidth="1"/>
    <col min="9486" max="9486" width="11.6640625" style="18" customWidth="1"/>
    <col min="9487" max="9736" width="9.109375" style="18"/>
    <col min="9737" max="9737" width="13.6640625" style="18" customWidth="1"/>
    <col min="9738" max="9738" width="9.109375" style="18"/>
    <col min="9739" max="9739" width="9.44140625" style="18" bestFit="1" customWidth="1"/>
    <col min="9740" max="9740" width="9.109375" style="18"/>
    <col min="9741" max="9741" width="12.109375" style="18" bestFit="1" customWidth="1"/>
    <col min="9742" max="9742" width="11.6640625" style="18" customWidth="1"/>
    <col min="9743" max="9992" width="9.109375" style="18"/>
    <col min="9993" max="9993" width="13.6640625" style="18" customWidth="1"/>
    <col min="9994" max="9994" width="9.109375" style="18"/>
    <col min="9995" max="9995" width="9.44140625" style="18" bestFit="1" customWidth="1"/>
    <col min="9996" max="9996" width="9.109375" style="18"/>
    <col min="9997" max="9997" width="12.109375" style="18" bestFit="1" customWidth="1"/>
    <col min="9998" max="9998" width="11.6640625" style="18" customWidth="1"/>
    <col min="9999" max="10248" width="9.109375" style="18"/>
    <col min="10249" max="10249" width="13.6640625" style="18" customWidth="1"/>
    <col min="10250" max="10250" width="9.109375" style="18"/>
    <col min="10251" max="10251" width="9.44140625" style="18" bestFit="1" customWidth="1"/>
    <col min="10252" max="10252" width="9.109375" style="18"/>
    <col min="10253" max="10253" width="12.109375" style="18" bestFit="1" customWidth="1"/>
    <col min="10254" max="10254" width="11.6640625" style="18" customWidth="1"/>
    <col min="10255" max="10504" width="9.109375" style="18"/>
    <col min="10505" max="10505" width="13.6640625" style="18" customWidth="1"/>
    <col min="10506" max="10506" width="9.109375" style="18"/>
    <col min="10507" max="10507" width="9.44140625" style="18" bestFit="1" customWidth="1"/>
    <col min="10508" max="10508" width="9.109375" style="18"/>
    <col min="10509" max="10509" width="12.109375" style="18" bestFit="1" customWidth="1"/>
    <col min="10510" max="10510" width="11.6640625" style="18" customWidth="1"/>
    <col min="10511" max="10760" width="9.109375" style="18"/>
    <col min="10761" max="10761" width="13.6640625" style="18" customWidth="1"/>
    <col min="10762" max="10762" width="9.109375" style="18"/>
    <col min="10763" max="10763" width="9.44140625" style="18" bestFit="1" customWidth="1"/>
    <col min="10764" max="10764" width="9.109375" style="18"/>
    <col min="10765" max="10765" width="12.109375" style="18" bestFit="1" customWidth="1"/>
    <col min="10766" max="10766" width="11.6640625" style="18" customWidth="1"/>
    <col min="10767" max="11016" width="9.109375" style="18"/>
    <col min="11017" max="11017" width="13.6640625" style="18" customWidth="1"/>
    <col min="11018" max="11018" width="9.109375" style="18"/>
    <col min="11019" max="11019" width="9.44140625" style="18" bestFit="1" customWidth="1"/>
    <col min="11020" max="11020" width="9.109375" style="18"/>
    <col min="11021" max="11021" width="12.109375" style="18" bestFit="1" customWidth="1"/>
    <col min="11022" max="11022" width="11.6640625" style="18" customWidth="1"/>
    <col min="11023" max="11272" width="9.109375" style="18"/>
    <col min="11273" max="11273" width="13.6640625" style="18" customWidth="1"/>
    <col min="11274" max="11274" width="9.109375" style="18"/>
    <col min="11275" max="11275" width="9.44140625" style="18" bestFit="1" customWidth="1"/>
    <col min="11276" max="11276" width="9.109375" style="18"/>
    <col min="11277" max="11277" width="12.109375" style="18" bestFit="1" customWidth="1"/>
    <col min="11278" max="11278" width="11.6640625" style="18" customWidth="1"/>
    <col min="11279" max="11528" width="9.109375" style="18"/>
    <col min="11529" max="11529" width="13.6640625" style="18" customWidth="1"/>
    <col min="11530" max="11530" width="9.109375" style="18"/>
    <col min="11531" max="11531" width="9.44140625" style="18" bestFit="1" customWidth="1"/>
    <col min="11532" max="11532" width="9.109375" style="18"/>
    <col min="11533" max="11533" width="12.109375" style="18" bestFit="1" customWidth="1"/>
    <col min="11534" max="11534" width="11.6640625" style="18" customWidth="1"/>
    <col min="11535" max="11784" width="9.109375" style="18"/>
    <col min="11785" max="11785" width="13.6640625" style="18" customWidth="1"/>
    <col min="11786" max="11786" width="9.109375" style="18"/>
    <col min="11787" max="11787" width="9.44140625" style="18" bestFit="1" customWidth="1"/>
    <col min="11788" max="11788" width="9.109375" style="18"/>
    <col min="11789" max="11789" width="12.109375" style="18" bestFit="1" customWidth="1"/>
    <col min="11790" max="11790" width="11.6640625" style="18" customWidth="1"/>
    <col min="11791" max="12040" width="9.109375" style="18"/>
    <col min="12041" max="12041" width="13.6640625" style="18" customWidth="1"/>
    <col min="12042" max="12042" width="9.109375" style="18"/>
    <col min="12043" max="12043" width="9.44140625" style="18" bestFit="1" customWidth="1"/>
    <col min="12044" max="12044" width="9.109375" style="18"/>
    <col min="12045" max="12045" width="12.109375" style="18" bestFit="1" customWidth="1"/>
    <col min="12046" max="12046" width="11.6640625" style="18" customWidth="1"/>
    <col min="12047" max="12296" width="9.109375" style="18"/>
    <col min="12297" max="12297" width="13.6640625" style="18" customWidth="1"/>
    <col min="12298" max="12298" width="9.109375" style="18"/>
    <col min="12299" max="12299" width="9.44140625" style="18" bestFit="1" customWidth="1"/>
    <col min="12300" max="12300" width="9.109375" style="18"/>
    <col min="12301" max="12301" width="12.109375" style="18" bestFit="1" customWidth="1"/>
    <col min="12302" max="12302" width="11.6640625" style="18" customWidth="1"/>
    <col min="12303" max="12552" width="9.109375" style="18"/>
    <col min="12553" max="12553" width="13.6640625" style="18" customWidth="1"/>
    <col min="12554" max="12554" width="9.109375" style="18"/>
    <col min="12555" max="12555" width="9.44140625" style="18" bestFit="1" customWidth="1"/>
    <col min="12556" max="12556" width="9.109375" style="18"/>
    <col min="12557" max="12557" width="12.109375" style="18" bestFit="1" customWidth="1"/>
    <col min="12558" max="12558" width="11.6640625" style="18" customWidth="1"/>
    <col min="12559" max="12808" width="9.109375" style="18"/>
    <col min="12809" max="12809" width="13.6640625" style="18" customWidth="1"/>
    <col min="12810" max="12810" width="9.109375" style="18"/>
    <col min="12811" max="12811" width="9.44140625" style="18" bestFit="1" customWidth="1"/>
    <col min="12812" max="12812" width="9.109375" style="18"/>
    <col min="12813" max="12813" width="12.109375" style="18" bestFit="1" customWidth="1"/>
    <col min="12814" max="12814" width="11.6640625" style="18" customWidth="1"/>
    <col min="12815" max="13064" width="9.109375" style="18"/>
    <col min="13065" max="13065" width="13.6640625" style="18" customWidth="1"/>
    <col min="13066" max="13066" width="9.109375" style="18"/>
    <col min="13067" max="13067" width="9.44140625" style="18" bestFit="1" customWidth="1"/>
    <col min="13068" max="13068" width="9.109375" style="18"/>
    <col min="13069" max="13069" width="12.109375" style="18" bestFit="1" customWidth="1"/>
    <col min="13070" max="13070" width="11.6640625" style="18" customWidth="1"/>
    <col min="13071" max="13320" width="9.109375" style="18"/>
    <col min="13321" max="13321" width="13.6640625" style="18" customWidth="1"/>
    <col min="13322" max="13322" width="9.109375" style="18"/>
    <col min="13323" max="13323" width="9.44140625" style="18" bestFit="1" customWidth="1"/>
    <col min="13324" max="13324" width="9.109375" style="18"/>
    <col min="13325" max="13325" width="12.109375" style="18" bestFit="1" customWidth="1"/>
    <col min="13326" max="13326" width="11.6640625" style="18" customWidth="1"/>
    <col min="13327" max="13576" width="9.109375" style="18"/>
    <col min="13577" max="13577" width="13.6640625" style="18" customWidth="1"/>
    <col min="13578" max="13578" width="9.109375" style="18"/>
    <col min="13579" max="13579" width="9.44140625" style="18" bestFit="1" customWidth="1"/>
    <col min="13580" max="13580" width="9.109375" style="18"/>
    <col min="13581" max="13581" width="12.109375" style="18" bestFit="1" customWidth="1"/>
    <col min="13582" max="13582" width="11.6640625" style="18" customWidth="1"/>
    <col min="13583" max="13832" width="9.109375" style="18"/>
    <col min="13833" max="13833" width="13.6640625" style="18" customWidth="1"/>
    <col min="13834" max="13834" width="9.109375" style="18"/>
    <col min="13835" max="13835" width="9.44140625" style="18" bestFit="1" customWidth="1"/>
    <col min="13836" max="13836" width="9.109375" style="18"/>
    <col min="13837" max="13837" width="12.109375" style="18" bestFit="1" customWidth="1"/>
    <col min="13838" max="13838" width="11.6640625" style="18" customWidth="1"/>
    <col min="13839" max="14088" width="9.109375" style="18"/>
    <col min="14089" max="14089" width="13.6640625" style="18" customWidth="1"/>
    <col min="14090" max="14090" width="9.109375" style="18"/>
    <col min="14091" max="14091" width="9.44140625" style="18" bestFit="1" customWidth="1"/>
    <col min="14092" max="14092" width="9.109375" style="18"/>
    <col min="14093" max="14093" width="12.109375" style="18" bestFit="1" customWidth="1"/>
    <col min="14094" max="14094" width="11.6640625" style="18" customWidth="1"/>
    <col min="14095" max="14344" width="9.109375" style="18"/>
    <col min="14345" max="14345" width="13.6640625" style="18" customWidth="1"/>
    <col min="14346" max="14346" width="9.109375" style="18"/>
    <col min="14347" max="14347" width="9.44140625" style="18" bestFit="1" customWidth="1"/>
    <col min="14348" max="14348" width="9.109375" style="18"/>
    <col min="14349" max="14349" width="12.109375" style="18" bestFit="1" customWidth="1"/>
    <col min="14350" max="14350" width="11.6640625" style="18" customWidth="1"/>
    <col min="14351" max="14600" width="9.109375" style="18"/>
    <col min="14601" max="14601" width="13.6640625" style="18" customWidth="1"/>
    <col min="14602" max="14602" width="9.109375" style="18"/>
    <col min="14603" max="14603" width="9.44140625" style="18" bestFit="1" customWidth="1"/>
    <col min="14604" max="14604" width="9.109375" style="18"/>
    <col min="14605" max="14605" width="12.109375" style="18" bestFit="1" customWidth="1"/>
    <col min="14606" max="14606" width="11.6640625" style="18" customWidth="1"/>
    <col min="14607" max="14856" width="9.109375" style="18"/>
    <col min="14857" max="14857" width="13.6640625" style="18" customWidth="1"/>
    <col min="14858" max="14858" width="9.109375" style="18"/>
    <col min="14859" max="14859" width="9.44140625" style="18" bestFit="1" customWidth="1"/>
    <col min="14860" max="14860" width="9.109375" style="18"/>
    <col min="14861" max="14861" width="12.109375" style="18" bestFit="1" customWidth="1"/>
    <col min="14862" max="14862" width="11.6640625" style="18" customWidth="1"/>
    <col min="14863" max="15112" width="9.109375" style="18"/>
    <col min="15113" max="15113" width="13.6640625" style="18" customWidth="1"/>
    <col min="15114" max="15114" width="9.109375" style="18"/>
    <col min="15115" max="15115" width="9.44140625" style="18" bestFit="1" customWidth="1"/>
    <col min="15116" max="15116" width="9.109375" style="18"/>
    <col min="15117" max="15117" width="12.109375" style="18" bestFit="1" customWidth="1"/>
    <col min="15118" max="15118" width="11.6640625" style="18" customWidth="1"/>
    <col min="15119" max="15368" width="9.109375" style="18"/>
    <col min="15369" max="15369" width="13.6640625" style="18" customWidth="1"/>
    <col min="15370" max="15370" width="9.109375" style="18"/>
    <col min="15371" max="15371" width="9.44140625" style="18" bestFit="1" customWidth="1"/>
    <col min="15372" max="15372" width="9.109375" style="18"/>
    <col min="15373" max="15373" width="12.109375" style="18" bestFit="1" customWidth="1"/>
    <col min="15374" max="15374" width="11.6640625" style="18" customWidth="1"/>
    <col min="15375" max="15624" width="9.109375" style="18"/>
    <col min="15625" max="15625" width="13.6640625" style="18" customWidth="1"/>
    <col min="15626" max="15626" width="9.109375" style="18"/>
    <col min="15627" max="15627" width="9.44140625" style="18" bestFit="1" customWidth="1"/>
    <col min="15628" max="15628" width="9.109375" style="18"/>
    <col min="15629" max="15629" width="12.109375" style="18" bestFit="1" customWidth="1"/>
    <col min="15630" max="15630" width="11.6640625" style="18" customWidth="1"/>
    <col min="15631" max="15880" width="9.109375" style="18"/>
    <col min="15881" max="15881" width="13.6640625" style="18" customWidth="1"/>
    <col min="15882" max="15882" width="9.109375" style="18"/>
    <col min="15883" max="15883" width="9.44140625" style="18" bestFit="1" customWidth="1"/>
    <col min="15884" max="15884" width="9.109375" style="18"/>
    <col min="15885" max="15885" width="12.109375" style="18" bestFit="1" customWidth="1"/>
    <col min="15886" max="15886" width="11.6640625" style="18" customWidth="1"/>
    <col min="15887" max="16136" width="9.109375" style="18"/>
    <col min="16137" max="16137" width="13.6640625" style="18" customWidth="1"/>
    <col min="16138" max="16138" width="9.109375" style="18"/>
    <col min="16139" max="16139" width="9.44140625" style="18" bestFit="1" customWidth="1"/>
    <col min="16140" max="16140" width="9.109375" style="18"/>
    <col min="16141" max="16141" width="12.109375" style="18" bestFit="1" customWidth="1"/>
    <col min="16142" max="16142" width="11.6640625" style="18" customWidth="1"/>
    <col min="16143" max="16384" width="9.109375" style="18"/>
  </cols>
  <sheetData>
    <row r="1" spans="2:27" hidden="1"/>
    <row r="2" spans="2:27" ht="48" customHeight="1">
      <c r="B2" s="717" t="s">
        <v>151</v>
      </c>
      <c r="C2" s="718"/>
      <c r="D2" s="718"/>
      <c r="E2" s="718"/>
      <c r="F2" s="718"/>
      <c r="G2" s="718"/>
      <c r="H2" s="718"/>
      <c r="I2" s="718"/>
      <c r="J2" s="718"/>
      <c r="K2" s="718"/>
      <c r="L2" s="718"/>
      <c r="M2" s="718"/>
      <c r="N2" s="719"/>
    </row>
    <row r="3" spans="2:27" ht="4.2" customHeight="1">
      <c r="B3" s="146"/>
      <c r="N3" s="147"/>
    </row>
    <row r="4" spans="2:27" s="148" customFormat="1" ht="30" customHeight="1">
      <c r="B4" s="720" t="s">
        <v>96</v>
      </c>
      <c r="C4" s="721"/>
      <c r="D4" s="721"/>
      <c r="E4" s="721"/>
      <c r="F4" s="721"/>
      <c r="G4" s="721"/>
      <c r="H4" s="721"/>
      <c r="I4" s="721"/>
      <c r="J4" s="721"/>
      <c r="K4" s="721"/>
      <c r="L4" s="721"/>
      <c r="M4" s="721"/>
      <c r="N4" s="722"/>
    </row>
    <row r="5" spans="2:27" ht="4.2" customHeight="1">
      <c r="B5" s="146"/>
      <c r="N5" s="147"/>
    </row>
    <row r="6" spans="2:27" ht="17.25" customHeight="1">
      <c r="B6" s="723" t="s">
        <v>97</v>
      </c>
      <c r="C6" s="724"/>
      <c r="D6" s="724"/>
      <c r="E6" s="724"/>
      <c r="F6" s="724"/>
      <c r="G6" s="724"/>
      <c r="H6" s="724"/>
      <c r="I6" s="724"/>
      <c r="J6" s="724"/>
      <c r="K6" s="724"/>
      <c r="L6" s="724"/>
      <c r="M6" s="724"/>
      <c r="N6" s="725"/>
    </row>
    <row r="7" spans="2:27" ht="4.2" customHeight="1">
      <c r="B7" s="146"/>
      <c r="N7" s="147"/>
    </row>
    <row r="8" spans="2:27" ht="54" hidden="1" customHeight="1">
      <c r="B8" s="714"/>
      <c r="C8" s="715"/>
      <c r="D8" s="715"/>
      <c r="E8" s="715"/>
      <c r="F8" s="715"/>
      <c r="G8" s="715"/>
      <c r="H8" s="715"/>
      <c r="I8" s="715"/>
      <c r="J8" s="715"/>
      <c r="K8" s="715"/>
      <c r="L8" s="715"/>
      <c r="M8" s="715"/>
      <c r="N8" s="716"/>
      <c r="O8" s="713"/>
      <c r="P8" s="713"/>
      <c r="Q8" s="713"/>
      <c r="R8" s="713"/>
      <c r="S8" s="713"/>
      <c r="T8" s="713"/>
      <c r="U8" s="713"/>
      <c r="V8" s="713"/>
      <c r="W8" s="713"/>
      <c r="X8" s="713"/>
      <c r="Y8" s="713"/>
      <c r="Z8" s="713"/>
      <c r="AA8" s="713"/>
    </row>
    <row r="9" spans="2:27" ht="4.2" customHeight="1">
      <c r="B9" s="146"/>
      <c r="N9" s="147"/>
    </row>
    <row r="10" spans="2:27" ht="34.200000000000003" customHeight="1">
      <c r="B10" s="714" t="s">
        <v>134</v>
      </c>
      <c r="C10" s="715"/>
      <c r="D10" s="715"/>
      <c r="E10" s="715"/>
      <c r="F10" s="715"/>
      <c r="G10" s="715"/>
      <c r="H10" s="715"/>
      <c r="I10" s="715"/>
      <c r="J10" s="715"/>
      <c r="K10" s="715"/>
      <c r="L10" s="715"/>
      <c r="M10" s="715"/>
      <c r="N10" s="716"/>
      <c r="O10" s="713"/>
      <c r="P10" s="713"/>
      <c r="Q10" s="713"/>
      <c r="R10" s="713"/>
      <c r="S10" s="713"/>
      <c r="T10" s="713"/>
      <c r="U10" s="713"/>
      <c r="V10" s="713"/>
      <c r="W10" s="713"/>
      <c r="X10" s="713"/>
      <c r="Y10" s="713"/>
      <c r="Z10" s="713"/>
      <c r="AA10" s="713"/>
    </row>
    <row r="11" spans="2:27" ht="4.2" customHeight="1">
      <c r="B11" s="146"/>
      <c r="N11" s="147"/>
    </row>
    <row r="12" spans="2:27" ht="17.25" customHeight="1">
      <c r="B12" s="726" t="s">
        <v>98</v>
      </c>
      <c r="C12" s="727"/>
      <c r="D12" s="727"/>
      <c r="E12" s="727"/>
      <c r="F12" s="727"/>
      <c r="G12" s="728" t="e">
        <f>'კრებსითი ENG'!E16</f>
        <v>#REF!</v>
      </c>
      <c r="H12" s="728"/>
      <c r="I12" s="729" t="s">
        <v>105</v>
      </c>
      <c r="J12" s="729"/>
      <c r="K12" s="729"/>
      <c r="L12" s="227" t="e">
        <f>'კრებსითი ENG'!E15</f>
        <v>#REF!</v>
      </c>
      <c r="M12" s="715" t="s">
        <v>99</v>
      </c>
      <c r="N12" s="716"/>
    </row>
    <row r="13" spans="2:27" ht="4.2" customHeight="1">
      <c r="B13" s="146"/>
      <c r="N13" s="147"/>
    </row>
    <row r="14" spans="2:27" ht="17.25" customHeight="1">
      <c r="B14" s="714" t="s">
        <v>133</v>
      </c>
      <c r="C14" s="715"/>
      <c r="D14" s="715"/>
      <c r="E14" s="715"/>
      <c r="F14" s="715"/>
      <c r="G14" s="715"/>
      <c r="H14" s="715"/>
      <c r="I14" s="715"/>
      <c r="J14" s="715"/>
      <c r="K14" s="715"/>
      <c r="L14" s="715"/>
      <c r="M14" s="715"/>
      <c r="N14" s="716"/>
    </row>
    <row r="15" spans="2:27" ht="17.25" customHeight="1">
      <c r="B15" s="714"/>
      <c r="C15" s="715"/>
      <c r="D15" s="715"/>
      <c r="E15" s="715"/>
      <c r="F15" s="715"/>
      <c r="G15" s="715"/>
      <c r="H15" s="715"/>
      <c r="I15" s="715"/>
      <c r="J15" s="715"/>
      <c r="K15" s="715"/>
      <c r="L15" s="715"/>
      <c r="M15" s="715"/>
      <c r="N15" s="716"/>
    </row>
    <row r="16" spans="2:27" ht="4.2" customHeight="1">
      <c r="B16" s="146"/>
      <c r="N16" s="147"/>
    </row>
    <row r="17" spans="2:14" ht="51" customHeight="1">
      <c r="B17" s="714" t="s">
        <v>100</v>
      </c>
      <c r="C17" s="715"/>
      <c r="D17" s="715"/>
      <c r="E17" s="715"/>
      <c r="F17" s="715"/>
      <c r="G17" s="715"/>
      <c r="H17" s="715"/>
      <c r="I17" s="715"/>
      <c r="J17" s="715"/>
      <c r="K17" s="715"/>
      <c r="L17" s="715"/>
      <c r="M17" s="715"/>
      <c r="N17" s="716"/>
    </row>
    <row r="18" spans="2:14">
      <c r="B18" s="146"/>
      <c r="N18" s="147"/>
    </row>
    <row r="19" spans="2:14">
      <c r="B19" s="146"/>
      <c r="N19" s="147"/>
    </row>
    <row r="20" spans="2:14">
      <c r="B20" s="146"/>
      <c r="N20" s="147"/>
    </row>
    <row r="21" spans="2:14" s="48" customFormat="1" ht="18" customHeight="1">
      <c r="B21" s="149"/>
      <c r="C21" s="150"/>
      <c r="D21" s="151"/>
      <c r="E21" s="151"/>
      <c r="F21" s="151"/>
      <c r="G21" s="151"/>
      <c r="H21" s="151"/>
      <c r="I21" s="710"/>
      <c r="J21" s="710"/>
      <c r="K21" s="710"/>
      <c r="L21" s="151"/>
      <c r="M21" s="151"/>
      <c r="N21" s="152"/>
    </row>
    <row r="24" spans="2:14">
      <c r="B24" s="711"/>
      <c r="C24" s="711"/>
      <c r="I24" s="712"/>
      <c r="J24" s="712"/>
      <c r="K24" s="712"/>
    </row>
    <row r="28" spans="2:14">
      <c r="K28" s="153"/>
    </row>
  </sheetData>
  <mergeCells count="16">
    <mergeCell ref="B2:N2"/>
    <mergeCell ref="B4:N4"/>
    <mergeCell ref="B6:N6"/>
    <mergeCell ref="B8:N8"/>
    <mergeCell ref="B12:F12"/>
    <mergeCell ref="G12:H12"/>
    <mergeCell ref="I12:K12"/>
    <mergeCell ref="M12:N12"/>
    <mergeCell ref="I21:K21"/>
    <mergeCell ref="B24:C24"/>
    <mergeCell ref="I24:K24"/>
    <mergeCell ref="O8:AA8"/>
    <mergeCell ref="B10:N10"/>
    <mergeCell ref="O10:AA10"/>
    <mergeCell ref="B14:N15"/>
    <mergeCell ref="B17:N17"/>
  </mergeCells>
  <printOptions horizontalCentered="1"/>
  <pageMargins left="0.11811023622047245" right="0.11811023622047245" top="0.59055118110236227" bottom="0.27559055118110237" header="0.43307086614173229" footer="0.11811023622047245"/>
  <pageSetup paperSize="9"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Q40"/>
  <sheetViews>
    <sheetView view="pageBreakPreview" topLeftCell="B2" zoomScaleNormal="100" zoomScaleSheetLayoutView="100" workbookViewId="0">
      <selection activeCell="D15" sqref="D15"/>
    </sheetView>
  </sheetViews>
  <sheetFormatPr defaultColWidth="9.109375" defaultRowHeight="16.2"/>
  <cols>
    <col min="1" max="1" width="0" style="37" hidden="1" customWidth="1"/>
    <col min="2" max="2" width="9.6640625" style="37" customWidth="1"/>
    <col min="3" max="3" width="84.88671875" style="37" customWidth="1"/>
    <col min="4" max="4" width="13.44140625" style="37" customWidth="1"/>
    <col min="5" max="5" width="16.6640625" style="37" customWidth="1"/>
    <col min="6" max="6" width="9.6640625" style="230" hidden="1" customWidth="1"/>
    <col min="7" max="7" width="1.109375" style="230" customWidth="1"/>
    <col min="8" max="8" width="17.33203125" style="37" hidden="1" customWidth="1"/>
    <col min="9" max="9" width="12.6640625" style="37" hidden="1" customWidth="1"/>
    <col min="10" max="10" width="18.88671875" style="206" customWidth="1"/>
    <col min="11" max="11" width="16.44140625" style="206" customWidth="1"/>
    <col min="12" max="12" width="14.109375" style="37" customWidth="1"/>
    <col min="13" max="16384" width="9.109375" style="37"/>
  </cols>
  <sheetData>
    <row r="1" spans="2:17" ht="17.399999999999999" hidden="1">
      <c r="F1" s="245"/>
      <c r="G1" s="245"/>
    </row>
    <row r="2" spans="2:17" s="222" customFormat="1" ht="54" customHeight="1">
      <c r="B2" s="733" t="str">
        <f>თავფურცელ!A10</f>
        <v>ქ.ბათუმი, ბარცხანა. ბენზინგასამართი სადგურის შენობის და ტერიტორიის სარეკონსტრუქციო სამუშაოები</v>
      </c>
      <c r="C2" s="733"/>
      <c r="D2" s="733"/>
      <c r="E2" s="733"/>
      <c r="F2" s="235"/>
      <c r="G2" s="235"/>
      <c r="H2" s="219"/>
      <c r="I2" s="219"/>
      <c r="J2" s="221"/>
      <c r="K2" s="221"/>
      <c r="L2" s="219"/>
      <c r="M2" s="219"/>
      <c r="N2" s="219"/>
      <c r="O2" s="219"/>
      <c r="P2" s="219"/>
      <c r="Q2" s="219"/>
    </row>
    <row r="3" spans="2:17" s="117" customFormat="1" ht="4.95" customHeight="1">
      <c r="F3" s="230"/>
      <c r="G3" s="230"/>
      <c r="J3" s="172"/>
      <c r="K3" s="172"/>
    </row>
    <row r="4" spans="2:17" s="225" customFormat="1" ht="24" customHeight="1">
      <c r="B4" s="734" t="s">
        <v>163</v>
      </c>
      <c r="C4" s="735"/>
      <c r="D4" s="735"/>
      <c r="E4" s="736"/>
      <c r="F4" s="246"/>
      <c r="G4" s="248"/>
      <c r="H4" s="223"/>
      <c r="I4" s="223"/>
      <c r="J4" s="224"/>
      <c r="K4" s="224"/>
    </row>
    <row r="5" spans="2:17" ht="21" customHeight="1">
      <c r="F5" s="254"/>
      <c r="G5" s="255"/>
      <c r="H5" s="731" t="s">
        <v>114</v>
      </c>
      <c r="I5" s="732"/>
    </row>
    <row r="6" spans="2:17" ht="69" customHeight="1">
      <c r="B6" s="229" t="s">
        <v>1</v>
      </c>
      <c r="C6" s="229" t="s">
        <v>111</v>
      </c>
      <c r="D6" s="229" t="s">
        <v>112</v>
      </c>
      <c r="E6" s="231" t="s">
        <v>113</v>
      </c>
      <c r="F6" s="247" t="s">
        <v>110</v>
      </c>
      <c r="G6" s="249"/>
      <c r="H6" s="231" t="s">
        <v>120</v>
      </c>
      <c r="I6" s="231" t="s">
        <v>115</v>
      </c>
      <c r="K6" s="37"/>
    </row>
    <row r="7" spans="2:17" s="38" customFormat="1" ht="24" customHeight="1">
      <c r="B7" s="256" t="s">
        <v>148</v>
      </c>
      <c r="C7" s="455" t="s">
        <v>159</v>
      </c>
      <c r="D7" s="256" t="s">
        <v>116</v>
      </c>
      <c r="E7" s="257">
        <f>'1-1'!M234</f>
        <v>0</v>
      </c>
      <c r="F7" s="258"/>
      <c r="G7" s="259"/>
      <c r="H7" s="257"/>
      <c r="I7" s="257">
        <f>'1-1'!J228</f>
        <v>0</v>
      </c>
      <c r="J7" s="209"/>
      <c r="K7" s="39"/>
    </row>
    <row r="8" spans="2:17" s="38" customFormat="1" ht="24" customHeight="1">
      <c r="B8" s="256" t="s">
        <v>136</v>
      </c>
      <c r="C8" s="455" t="s">
        <v>160</v>
      </c>
      <c r="D8" s="256" t="s">
        <v>116</v>
      </c>
      <c r="E8" s="257">
        <f>'1-2'!M45</f>
        <v>0</v>
      </c>
      <c r="F8" s="258"/>
      <c r="G8" s="259"/>
      <c r="H8" s="257"/>
      <c r="I8" s="257">
        <f>'1-2'!J39</f>
        <v>0</v>
      </c>
      <c r="J8" s="209"/>
      <c r="K8" s="39"/>
    </row>
    <row r="9" spans="2:17" s="38" customFormat="1" ht="24" customHeight="1">
      <c r="B9" s="256" t="s">
        <v>137</v>
      </c>
      <c r="C9" s="455" t="s">
        <v>161</v>
      </c>
      <c r="D9" s="256" t="s">
        <v>116</v>
      </c>
      <c r="E9" s="257">
        <f>'1-3'!M53</f>
        <v>0</v>
      </c>
      <c r="F9" s="258"/>
      <c r="G9" s="259"/>
      <c r="H9" s="257"/>
      <c r="I9" s="257">
        <f>'1-3'!J47</f>
        <v>0</v>
      </c>
      <c r="J9" s="209"/>
      <c r="K9" s="39"/>
    </row>
    <row r="10" spans="2:17" s="38" customFormat="1" ht="24" customHeight="1">
      <c r="B10" s="256" t="s">
        <v>138</v>
      </c>
      <c r="C10" s="455" t="s">
        <v>162</v>
      </c>
      <c r="D10" s="256" t="s">
        <v>116</v>
      </c>
      <c r="E10" s="257">
        <f>'1-4'!M22</f>
        <v>0</v>
      </c>
      <c r="F10" s="258"/>
      <c r="G10" s="259"/>
      <c r="H10" s="257">
        <f>'1-4'!H19</f>
        <v>0</v>
      </c>
      <c r="I10" s="257">
        <f>'1-4'!J16+'1-4'!J19</f>
        <v>0</v>
      </c>
      <c r="J10" s="209"/>
      <c r="K10" s="39"/>
    </row>
    <row r="11" spans="2:17" s="12" customFormat="1" ht="18.600000000000001" customHeight="1">
      <c r="B11" s="260"/>
      <c r="C11" s="261" t="s">
        <v>117</v>
      </c>
      <c r="D11" s="260"/>
      <c r="E11" s="262">
        <f>SUM(E7:E10)</f>
        <v>0</v>
      </c>
      <c r="F11" s="263"/>
      <c r="G11" s="264"/>
      <c r="H11" s="262">
        <f>SUM(H7:H10)</f>
        <v>0</v>
      </c>
      <c r="I11" s="262">
        <f>SUM(I7:I10)</f>
        <v>0</v>
      </c>
      <c r="J11" s="191"/>
      <c r="K11" s="40"/>
      <c r="L11" s="40"/>
      <c r="M11" s="40"/>
      <c r="N11" s="40"/>
    </row>
    <row r="12" spans="2:17" s="38" customFormat="1" ht="18.600000000000001" customHeight="1">
      <c r="B12" s="265"/>
      <c r="C12" s="256" t="s">
        <v>119</v>
      </c>
      <c r="D12" s="258">
        <v>0.18</v>
      </c>
      <c r="E12" s="257">
        <f>E11*D12</f>
        <v>0</v>
      </c>
      <c r="F12" s="258"/>
      <c r="G12" s="259"/>
      <c r="H12" s="257"/>
      <c r="I12" s="257"/>
      <c r="J12" s="209"/>
      <c r="K12" s="39"/>
    </row>
    <row r="13" spans="2:17" s="38" customFormat="1" ht="24" customHeight="1">
      <c r="B13" s="266"/>
      <c r="C13" s="267" t="s">
        <v>118</v>
      </c>
      <c r="D13" s="266"/>
      <c r="E13" s="268">
        <f>SUM(E11:E12)</f>
        <v>0</v>
      </c>
      <c r="F13" s="269"/>
      <c r="G13" s="270"/>
      <c r="H13" s="268"/>
      <c r="I13" s="268"/>
      <c r="J13" s="208"/>
      <c r="K13" s="244"/>
    </row>
    <row r="14" spans="2:17" s="12" customFormat="1">
      <c r="D14" s="7"/>
      <c r="E14" s="40"/>
      <c r="F14" s="40"/>
      <c r="G14" s="40"/>
      <c r="H14" s="40"/>
      <c r="I14" s="40"/>
      <c r="J14" s="191"/>
      <c r="K14" s="191"/>
      <c r="L14" s="40"/>
      <c r="M14" s="40"/>
      <c r="N14" s="40"/>
      <c r="O14" s="40"/>
    </row>
    <row r="15" spans="2:17" s="12" customFormat="1" ht="24" customHeight="1">
      <c r="D15" s="7"/>
      <c r="E15" s="250" t="s">
        <v>130</v>
      </c>
      <c r="F15" s="232"/>
      <c r="G15" s="232"/>
      <c r="H15" s="40"/>
      <c r="I15" s="40"/>
      <c r="J15" s="191"/>
      <c r="K15" s="191"/>
      <c r="L15" s="40"/>
      <c r="M15" s="40"/>
      <c r="N15" s="40"/>
      <c r="O15" s="40"/>
    </row>
    <row r="16" spans="2:17" ht="4.5" customHeight="1">
      <c r="E16" s="236"/>
      <c r="F16" s="232"/>
      <c r="G16" s="232"/>
      <c r="H16" s="236"/>
    </row>
    <row r="17" spans="2:16">
      <c r="E17" s="278"/>
      <c r="F17" s="232"/>
      <c r="G17" s="232"/>
      <c r="H17" s="236"/>
    </row>
    <row r="18" spans="2:16" s="28" customFormat="1" ht="18" customHeight="1">
      <c r="B18" s="1"/>
      <c r="C18" s="4"/>
      <c r="D18" s="730"/>
      <c r="E18" s="730"/>
      <c r="F18" s="730"/>
      <c r="G18" s="730"/>
      <c r="H18" s="730"/>
      <c r="I18" s="730"/>
      <c r="J18" s="155"/>
      <c r="K18" s="155"/>
      <c r="M18" s="4"/>
      <c r="N18" s="4"/>
      <c r="O18" s="4"/>
      <c r="P18" s="3"/>
    </row>
    <row r="19" spans="2:16" s="18" customFormat="1" ht="21" customHeight="1">
      <c r="C19" s="41"/>
      <c r="D19" s="712"/>
      <c r="E19" s="712"/>
      <c r="F19" s="712"/>
      <c r="G19" s="712"/>
      <c r="H19" s="712"/>
      <c r="I19" s="712"/>
      <c r="J19" s="212"/>
      <c r="K19" s="212"/>
    </row>
    <row r="20" spans="2:16" s="18" customFormat="1">
      <c r="C20" s="41"/>
      <c r="D20" s="308"/>
      <c r="E20" s="237"/>
      <c r="F20" s="230"/>
      <c r="G20" s="230"/>
      <c r="H20" s="237"/>
      <c r="I20" s="238"/>
      <c r="J20" s="212"/>
      <c r="K20" s="212"/>
    </row>
    <row r="21" spans="2:16" s="18" customFormat="1" ht="9" customHeight="1">
      <c r="C21" s="41"/>
      <c r="D21" s="308"/>
      <c r="E21" s="237"/>
      <c r="F21" s="230"/>
      <c r="G21" s="230"/>
      <c r="H21" s="237"/>
      <c r="I21" s="238"/>
      <c r="J21" s="212"/>
      <c r="K21" s="212"/>
    </row>
    <row r="22" spans="2:16" s="18" customFormat="1">
      <c r="C22" s="41"/>
      <c r="D22" s="308"/>
      <c r="E22" s="237"/>
      <c r="F22" s="230"/>
      <c r="G22" s="230"/>
      <c r="H22" s="239"/>
      <c r="I22" s="238"/>
      <c r="J22" s="212"/>
      <c r="K22" s="212"/>
    </row>
    <row r="23" spans="2:16" ht="15" customHeight="1">
      <c r="J23" s="210"/>
    </row>
    <row r="24" spans="2:16" ht="15" customHeight="1">
      <c r="F24" s="233"/>
      <c r="G24" s="233"/>
      <c r="J24" s="210"/>
    </row>
    <row r="25" spans="2:16" ht="15" customHeight="1">
      <c r="E25" s="236"/>
      <c r="F25" s="234"/>
      <c r="G25" s="234"/>
      <c r="H25" s="236"/>
      <c r="I25" s="236"/>
    </row>
    <row r="26" spans="2:16" ht="13.5" customHeight="1">
      <c r="F26" s="234"/>
      <c r="G26" s="234"/>
      <c r="I26" s="13"/>
    </row>
    <row r="27" spans="2:16" ht="13.5" customHeight="1">
      <c r="E27" s="236"/>
      <c r="H27" s="236"/>
      <c r="I27" s="67"/>
    </row>
    <row r="28" spans="2:16" ht="13.5" customHeight="1">
      <c r="E28" s="24"/>
      <c r="F28" s="234"/>
      <c r="G28" s="234"/>
      <c r="H28" s="24"/>
      <c r="I28" s="13"/>
    </row>
    <row r="29" spans="2:16" ht="13.5" customHeight="1">
      <c r="E29" s="240"/>
      <c r="H29" s="240"/>
      <c r="I29" s="67"/>
    </row>
    <row r="30" spans="2:16" ht="13.5" customHeight="1">
      <c r="E30" s="11"/>
      <c r="H30" s="11"/>
      <c r="I30" s="13"/>
    </row>
    <row r="31" spans="2:16" ht="18" customHeight="1">
      <c r="D31" s="38"/>
      <c r="E31" s="241"/>
      <c r="H31" s="241"/>
      <c r="I31" s="242"/>
    </row>
    <row r="32" spans="2:16">
      <c r="E32" s="243"/>
      <c r="H32" s="243"/>
    </row>
    <row r="33" spans="5:8">
      <c r="E33" s="244"/>
      <c r="H33" s="244"/>
    </row>
    <row r="34" spans="5:8">
      <c r="E34" s="236"/>
      <c r="H34" s="236"/>
    </row>
    <row r="35" spans="5:8">
      <c r="E35" s="242"/>
      <c r="H35" s="242"/>
    </row>
    <row r="40" spans="5:8">
      <c r="E40" s="242"/>
      <c r="H40" s="242"/>
    </row>
  </sheetData>
  <mergeCells count="5">
    <mergeCell ref="D19:I19"/>
    <mergeCell ref="D18:I18"/>
    <mergeCell ref="H5:I5"/>
    <mergeCell ref="B2:E2"/>
    <mergeCell ref="B4:E4"/>
  </mergeCells>
  <printOptions horizontalCentered="1"/>
  <pageMargins left="0.11811023622047245" right="0.11811023622047245" top="0.47244094488188981" bottom="0.23622047244094491" header="0.43307086614173229" footer="7.874015748031496E-2"/>
  <pageSetup paperSize="9" orientation="landscape" cellComments="asDisplayed"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P41"/>
  <sheetViews>
    <sheetView view="pageBreakPreview" topLeftCell="B1" zoomScaleNormal="99" zoomScaleSheetLayoutView="100" workbookViewId="0">
      <selection activeCell="C32" sqref="C32"/>
    </sheetView>
  </sheetViews>
  <sheetFormatPr defaultColWidth="9.109375" defaultRowHeight="16.2"/>
  <cols>
    <col min="1" max="1" width="0" style="37" hidden="1" customWidth="1"/>
    <col min="2" max="2" width="9.6640625" style="38" customWidth="1"/>
    <col min="3" max="3" width="61.6640625" style="206" customWidth="1"/>
    <col min="4" max="4" width="10.88671875" style="206" customWidth="1"/>
    <col min="5" max="5" width="16.6640625" style="230" customWidth="1"/>
    <col min="6" max="6" width="0.6640625" style="230" customWidth="1"/>
    <col min="7" max="8" width="14.6640625" style="206" hidden="1" customWidth="1"/>
    <col min="9" max="9" width="16.44140625" style="206" customWidth="1"/>
    <col min="10" max="10" width="14.109375" style="37" customWidth="1"/>
    <col min="11" max="16384" width="9.109375" style="37"/>
  </cols>
  <sheetData>
    <row r="1" spans="2:15" s="222" customFormat="1" ht="48" customHeight="1">
      <c r="B1" s="739" t="e">
        <f>თავფურცელ!#REF!</f>
        <v>#REF!</v>
      </c>
      <c r="C1" s="739"/>
      <c r="D1" s="739"/>
      <c r="E1" s="739"/>
      <c r="F1" s="245"/>
      <c r="G1" s="220"/>
      <c r="H1" s="220"/>
      <c r="I1" s="220"/>
      <c r="J1" s="271"/>
      <c r="K1" s="271"/>
      <c r="L1" s="271"/>
      <c r="M1" s="271"/>
      <c r="N1" s="271"/>
      <c r="O1" s="271"/>
    </row>
    <row r="2" spans="2:15" s="228" customFormat="1" ht="4.95" customHeight="1">
      <c r="B2" s="272"/>
      <c r="C2" s="158"/>
      <c r="D2" s="158"/>
      <c r="E2" s="235"/>
      <c r="F2" s="235"/>
      <c r="G2" s="158"/>
      <c r="H2" s="158"/>
      <c r="I2" s="158"/>
    </row>
    <row r="3" spans="2:15" ht="12" customHeight="1"/>
    <row r="4" spans="2:15" ht="46.95" customHeight="1">
      <c r="B4" s="229" t="s">
        <v>1</v>
      </c>
      <c r="C4" s="229" t="s">
        <v>58</v>
      </c>
      <c r="D4" s="229" t="s">
        <v>102</v>
      </c>
      <c r="E4" s="231" t="s">
        <v>103</v>
      </c>
      <c r="F4" s="246"/>
      <c r="G4" s="231" t="s">
        <v>109</v>
      </c>
      <c r="H4" s="231" t="s">
        <v>104</v>
      </c>
    </row>
    <row r="5" spans="2:15" s="38" customFormat="1" ht="18.600000000000001" customHeight="1">
      <c r="B5" s="256" t="s">
        <v>148</v>
      </c>
      <c r="C5" s="334" t="s">
        <v>142</v>
      </c>
      <c r="D5" s="256" t="s">
        <v>121</v>
      </c>
      <c r="E5" s="257">
        <f>'1-1'!M234</f>
        <v>0</v>
      </c>
      <c r="F5" s="254"/>
      <c r="G5" s="257"/>
      <c r="H5" s="257">
        <f>'1-1'!J228</f>
        <v>0</v>
      </c>
      <c r="I5" s="209"/>
      <c r="J5" s="39"/>
    </row>
    <row r="6" spans="2:15" s="38" customFormat="1" ht="18.600000000000001" customHeight="1">
      <c r="B6" s="256" t="s">
        <v>136</v>
      </c>
      <c r="C6" s="334" t="s">
        <v>107</v>
      </c>
      <c r="D6" s="256" t="s">
        <v>121</v>
      </c>
      <c r="E6" s="257">
        <f>'1-2'!M45</f>
        <v>0</v>
      </c>
      <c r="F6" s="254"/>
      <c r="G6" s="257"/>
      <c r="H6" s="257">
        <f>'1-2'!J39</f>
        <v>0</v>
      </c>
      <c r="I6" s="209"/>
      <c r="J6" s="39"/>
    </row>
    <row r="7" spans="2:15" s="38" customFormat="1" ht="18.600000000000001" customHeight="1">
      <c r="B7" s="256" t="s">
        <v>137</v>
      </c>
      <c r="C7" s="334" t="s">
        <v>152</v>
      </c>
      <c r="D7" s="256" t="s">
        <v>121</v>
      </c>
      <c r="E7" s="257" t="e">
        <f>#REF!</f>
        <v>#REF!</v>
      </c>
      <c r="F7" s="254"/>
      <c r="G7" s="257"/>
      <c r="H7" s="257"/>
      <c r="I7" s="209"/>
      <c r="J7" s="39"/>
    </row>
    <row r="8" spans="2:15" s="38" customFormat="1" ht="18.600000000000001" customHeight="1">
      <c r="B8" s="256" t="s">
        <v>138</v>
      </c>
      <c r="C8" s="334" t="s">
        <v>108</v>
      </c>
      <c r="D8" s="256" t="s">
        <v>121</v>
      </c>
      <c r="E8" s="257" t="e">
        <f>#REF!</f>
        <v>#REF!</v>
      </c>
      <c r="F8" s="254"/>
      <c r="G8" s="257"/>
      <c r="H8" s="257" t="e">
        <f>#REF!</f>
        <v>#REF!</v>
      </c>
      <c r="I8" s="209"/>
      <c r="J8" s="39"/>
    </row>
    <row r="9" spans="2:15" s="38" customFormat="1" ht="18.600000000000001" customHeight="1">
      <c r="B9" s="256" t="s">
        <v>139</v>
      </c>
      <c r="C9" s="334" t="s">
        <v>150</v>
      </c>
      <c r="D9" s="256" t="s">
        <v>121</v>
      </c>
      <c r="E9" s="257" t="e">
        <f>#REF!</f>
        <v>#REF!</v>
      </c>
      <c r="F9" s="254"/>
      <c r="G9" s="257"/>
      <c r="H9" s="257"/>
      <c r="I9" s="209"/>
      <c r="J9" s="39"/>
    </row>
    <row r="10" spans="2:15" s="38" customFormat="1" ht="18.600000000000001" customHeight="1">
      <c r="B10" s="256" t="s">
        <v>140</v>
      </c>
      <c r="C10" s="334" t="s">
        <v>59</v>
      </c>
      <c r="D10" s="256" t="s">
        <v>121</v>
      </c>
      <c r="E10" s="257">
        <f>'1-3'!M53</f>
        <v>0</v>
      </c>
      <c r="F10" s="254"/>
      <c r="G10" s="257"/>
      <c r="H10" s="257">
        <f>'1-3'!J47</f>
        <v>0</v>
      </c>
      <c r="I10" s="209"/>
      <c r="J10" s="39"/>
    </row>
    <row r="11" spans="2:15" s="38" customFormat="1" ht="18.600000000000001" customHeight="1">
      <c r="B11" s="256" t="s">
        <v>141</v>
      </c>
      <c r="C11" s="334" t="s">
        <v>60</v>
      </c>
      <c r="D11" s="256" t="s">
        <v>121</v>
      </c>
      <c r="E11" s="257">
        <f>'1-4'!M22</f>
        <v>0</v>
      </c>
      <c r="F11" s="254"/>
      <c r="G11" s="257">
        <f>'1-4'!H19</f>
        <v>0</v>
      </c>
      <c r="H11" s="257">
        <f>'1-4'!J16+'1-4'!J19</f>
        <v>0</v>
      </c>
      <c r="I11" s="209"/>
      <c r="J11" s="39"/>
    </row>
    <row r="12" spans="2:15" s="12" customFormat="1" ht="18.600000000000001" customHeight="1">
      <c r="B12" s="261"/>
      <c r="C12" s="261" t="s">
        <v>61</v>
      </c>
      <c r="D12" s="261"/>
      <c r="E12" s="262" t="e">
        <f>SUM(E5:E11)</f>
        <v>#REF!</v>
      </c>
      <c r="F12" s="335"/>
      <c r="G12" s="262">
        <f>SUM(G5:G11)</f>
        <v>0</v>
      </c>
      <c r="H12" s="262" t="e">
        <f>SUM(H5:H11)</f>
        <v>#REF!</v>
      </c>
      <c r="I12" s="191"/>
      <c r="J12" s="40"/>
      <c r="K12" s="40"/>
      <c r="L12" s="40"/>
      <c r="M12" s="40"/>
    </row>
    <row r="13" spans="2:15" s="38" customFormat="1" ht="18.600000000000001" customHeight="1">
      <c r="B13" s="265"/>
      <c r="C13" s="256" t="s">
        <v>62</v>
      </c>
      <c r="D13" s="258">
        <v>0.05</v>
      </c>
      <c r="E13" s="257" t="e">
        <f>E12*D13</f>
        <v>#REF!</v>
      </c>
      <c r="F13" s="254"/>
      <c r="G13" s="257"/>
      <c r="H13" s="257"/>
      <c r="I13" s="209"/>
      <c r="J13" s="39"/>
    </row>
    <row r="14" spans="2:15" s="38" customFormat="1" ht="18.600000000000001" customHeight="1">
      <c r="B14" s="265"/>
      <c r="C14" s="265" t="s">
        <v>61</v>
      </c>
      <c r="D14" s="258"/>
      <c r="E14" s="257" t="e">
        <f>SUM(E12:E13)</f>
        <v>#REF!</v>
      </c>
      <c r="F14" s="254"/>
      <c r="G14" s="257"/>
      <c r="H14" s="257"/>
      <c r="I14" s="209"/>
      <c r="J14" s="39"/>
    </row>
    <row r="15" spans="2:15" s="38" customFormat="1" ht="18.600000000000001" customHeight="1">
      <c r="B15" s="265"/>
      <c r="C15" s="256" t="s">
        <v>63</v>
      </c>
      <c r="D15" s="258">
        <v>0.18</v>
      </c>
      <c r="E15" s="257" t="e">
        <f>E14*D15</f>
        <v>#REF!</v>
      </c>
      <c r="F15" s="254"/>
      <c r="G15" s="257"/>
      <c r="H15" s="257"/>
      <c r="I15" s="209"/>
      <c r="J15" s="39"/>
    </row>
    <row r="16" spans="2:15" s="38" customFormat="1" ht="18.600000000000001" customHeight="1">
      <c r="B16" s="267"/>
      <c r="C16" s="267" t="s">
        <v>64</v>
      </c>
      <c r="D16" s="267"/>
      <c r="E16" s="268" t="e">
        <f>SUM(E14:E15)</f>
        <v>#REF!</v>
      </c>
      <c r="F16" s="336"/>
      <c r="G16" s="268"/>
      <c r="H16" s="268"/>
      <c r="I16" s="209"/>
      <c r="J16" s="39"/>
    </row>
    <row r="17" spans="2:16" ht="4.5" customHeight="1">
      <c r="G17" s="210"/>
    </row>
    <row r="18" spans="2:16">
      <c r="G18" s="210"/>
    </row>
    <row r="19" spans="2:16" s="274" customFormat="1" ht="18" customHeight="1">
      <c r="B19" s="273"/>
      <c r="C19" s="309"/>
      <c r="D19" s="737"/>
      <c r="E19" s="737"/>
      <c r="F19" s="737"/>
      <c r="G19" s="737"/>
      <c r="H19" s="737"/>
      <c r="I19" s="156"/>
      <c r="K19" s="275"/>
      <c r="L19" s="275"/>
      <c r="M19" s="275"/>
      <c r="N19" s="3"/>
    </row>
    <row r="20" spans="2:16" s="308" customFormat="1" ht="21" customHeight="1">
      <c r="B20" s="276"/>
      <c r="C20" s="207"/>
      <c r="D20" s="738"/>
      <c r="E20" s="738"/>
      <c r="F20" s="738"/>
      <c r="G20" s="738"/>
      <c r="H20" s="738"/>
      <c r="I20" s="310"/>
    </row>
    <row r="21" spans="2:16" s="308" customFormat="1">
      <c r="B21" s="276"/>
      <c r="C21" s="207"/>
      <c r="D21" s="310"/>
      <c r="E21" s="232"/>
      <c r="F21" s="232"/>
      <c r="G21" s="213"/>
      <c r="H21" s="213"/>
      <c r="I21" s="310"/>
    </row>
    <row r="22" spans="2:16" s="308" customFormat="1" ht="9" customHeight="1">
      <c r="B22" s="276"/>
      <c r="C22" s="207"/>
      <c r="D22" s="310"/>
      <c r="E22" s="232"/>
      <c r="F22" s="232"/>
      <c r="G22" s="213"/>
      <c r="H22" s="213"/>
      <c r="I22" s="310"/>
    </row>
    <row r="23" spans="2:16" s="308" customFormat="1">
      <c r="B23" s="276"/>
      <c r="C23" s="207"/>
      <c r="D23" s="310"/>
      <c r="E23" s="232"/>
      <c r="F23" s="232"/>
      <c r="G23" s="214"/>
      <c r="H23" s="213"/>
      <c r="I23" s="310"/>
    </row>
    <row r="24" spans="2:16" ht="15" customHeight="1"/>
    <row r="25" spans="2:16" s="206" customFormat="1" ht="15" customHeight="1">
      <c r="B25" s="38"/>
      <c r="E25" s="230"/>
      <c r="F25" s="230"/>
      <c r="J25" s="37"/>
      <c r="K25" s="37"/>
      <c r="L25" s="37"/>
      <c r="M25" s="37"/>
      <c r="N25" s="37"/>
      <c r="O25" s="37"/>
      <c r="P25" s="37"/>
    </row>
    <row r="26" spans="2:16" s="206" customFormat="1" ht="15" customHeight="1">
      <c r="B26" s="38"/>
      <c r="E26" s="230"/>
      <c r="F26" s="230"/>
      <c r="G26" s="210"/>
      <c r="H26" s="210"/>
      <c r="J26" s="37"/>
      <c r="K26" s="37"/>
      <c r="L26" s="37"/>
      <c r="M26" s="37"/>
      <c r="N26" s="37"/>
      <c r="O26" s="37"/>
      <c r="P26" s="37"/>
    </row>
    <row r="27" spans="2:16" s="206" customFormat="1" ht="13.5" customHeight="1">
      <c r="B27" s="38"/>
      <c r="E27" s="230"/>
      <c r="F27" s="230"/>
      <c r="H27" s="123"/>
      <c r="J27" s="37"/>
      <c r="K27" s="37"/>
      <c r="L27" s="37"/>
      <c r="M27" s="37"/>
      <c r="N27" s="37"/>
      <c r="O27" s="37"/>
      <c r="P27" s="37"/>
    </row>
    <row r="28" spans="2:16" s="206" customFormat="1" ht="13.5" customHeight="1">
      <c r="B28" s="38"/>
      <c r="E28" s="230"/>
      <c r="F28" s="230"/>
      <c r="G28" s="210"/>
      <c r="H28" s="170"/>
      <c r="J28" s="37"/>
      <c r="K28" s="37"/>
      <c r="L28" s="37"/>
      <c r="M28" s="37"/>
      <c r="N28" s="37"/>
      <c r="O28" s="37"/>
      <c r="P28" s="37"/>
    </row>
    <row r="29" spans="2:16" s="206" customFormat="1" ht="13.5" customHeight="1">
      <c r="B29" s="38"/>
      <c r="E29" s="230"/>
      <c r="F29" s="230"/>
      <c r="G29" s="170"/>
      <c r="H29" s="123"/>
      <c r="J29" s="37"/>
      <c r="K29" s="37"/>
      <c r="L29" s="37"/>
      <c r="M29" s="37"/>
      <c r="N29" s="37"/>
      <c r="O29" s="37"/>
      <c r="P29" s="37"/>
    </row>
    <row r="30" spans="2:16" s="206" customFormat="1" ht="13.5" customHeight="1">
      <c r="B30" s="38"/>
      <c r="E30" s="233"/>
      <c r="F30" s="233"/>
      <c r="G30" s="215"/>
      <c r="H30" s="170"/>
      <c r="J30" s="37"/>
      <c r="K30" s="37"/>
      <c r="L30" s="37"/>
      <c r="M30" s="37"/>
      <c r="N30" s="37"/>
      <c r="O30" s="37"/>
      <c r="P30" s="37"/>
    </row>
    <row r="31" spans="2:16" s="206" customFormat="1" ht="13.5" customHeight="1">
      <c r="B31" s="38"/>
      <c r="E31" s="234"/>
      <c r="F31" s="234"/>
      <c r="G31" s="216"/>
      <c r="H31" s="123"/>
      <c r="J31" s="37"/>
      <c r="K31" s="37"/>
      <c r="L31" s="37"/>
      <c r="M31" s="37"/>
      <c r="N31" s="37"/>
      <c r="O31" s="37"/>
      <c r="P31" s="37"/>
    </row>
    <row r="32" spans="2:16" s="206" customFormat="1" ht="18" customHeight="1">
      <c r="B32" s="38"/>
      <c r="D32" s="226"/>
      <c r="E32" s="234"/>
      <c r="F32" s="234"/>
      <c r="G32" s="217"/>
      <c r="H32" s="218"/>
      <c r="J32" s="37"/>
      <c r="K32" s="37"/>
      <c r="L32" s="37"/>
      <c r="M32" s="37"/>
      <c r="N32" s="37"/>
      <c r="O32" s="37"/>
      <c r="P32" s="37"/>
    </row>
    <row r="33" spans="2:16" s="206" customFormat="1">
      <c r="B33" s="38"/>
      <c r="E33" s="230"/>
      <c r="F33" s="230"/>
      <c r="G33" s="211"/>
      <c r="J33" s="37"/>
      <c r="K33" s="37"/>
      <c r="L33" s="37"/>
      <c r="M33" s="37"/>
      <c r="N33" s="37"/>
      <c r="O33" s="37"/>
      <c r="P33" s="37"/>
    </row>
    <row r="34" spans="2:16" s="206" customFormat="1">
      <c r="B34" s="38"/>
      <c r="E34" s="234"/>
      <c r="F34" s="234"/>
      <c r="G34" s="208"/>
      <c r="J34" s="37"/>
      <c r="K34" s="37"/>
      <c r="L34" s="37"/>
      <c r="M34" s="37"/>
      <c r="N34" s="37"/>
      <c r="O34" s="37"/>
      <c r="P34" s="37"/>
    </row>
    <row r="35" spans="2:16" s="206" customFormat="1">
      <c r="B35" s="38"/>
      <c r="E35" s="230"/>
      <c r="F35" s="230"/>
      <c r="G35" s="210"/>
      <c r="J35" s="37"/>
      <c r="K35" s="37"/>
      <c r="L35" s="37"/>
      <c r="M35" s="37"/>
      <c r="N35" s="37"/>
      <c r="O35" s="37"/>
      <c r="P35" s="37"/>
    </row>
    <row r="36" spans="2:16" s="206" customFormat="1">
      <c r="B36" s="38"/>
      <c r="E36" s="230"/>
      <c r="F36" s="230"/>
      <c r="G36" s="218"/>
      <c r="J36" s="37"/>
      <c r="K36" s="37"/>
      <c r="L36" s="37"/>
      <c r="M36" s="37"/>
      <c r="N36" s="37"/>
      <c r="O36" s="37"/>
      <c r="P36" s="37"/>
    </row>
    <row r="41" spans="2:16" s="206" customFormat="1">
      <c r="B41" s="38"/>
      <c r="E41" s="230"/>
      <c r="F41" s="230"/>
      <c r="G41" s="218"/>
      <c r="J41" s="37"/>
      <c r="K41" s="37"/>
      <c r="L41" s="37"/>
      <c r="M41" s="37"/>
      <c r="N41" s="37"/>
      <c r="O41" s="37"/>
      <c r="P41" s="37"/>
    </row>
  </sheetData>
  <mergeCells count="3">
    <mergeCell ref="D19:H19"/>
    <mergeCell ref="D20:H20"/>
    <mergeCell ref="B1:E1"/>
  </mergeCells>
  <printOptions horizontalCentered="1"/>
  <pageMargins left="0.11811023622047245" right="0.11811023622047245" top="0.47244094488188981" bottom="0.23622047244094491" header="0.43307086614173229" footer="7.874015748031496E-2"/>
  <pageSetup paperSize="9" orientation="landscape" cellComments="asDisplayed" useFirstPageNumber="1" r:id="rId1"/>
  <headerFooter alignWithMargins="0"/>
  <ignoredErrors>
    <ignoredError sqref="E14:E1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EZ827"/>
  <sheetViews>
    <sheetView view="pageBreakPreview" topLeftCell="A212" zoomScaleNormal="80" zoomScaleSheetLayoutView="100" workbookViewId="0">
      <selection activeCell="H217" sqref="H217"/>
    </sheetView>
  </sheetViews>
  <sheetFormatPr defaultColWidth="9.109375" defaultRowHeight="16.2"/>
  <cols>
    <col min="1" max="1" width="4.88671875" style="63" customWidth="1"/>
    <col min="2" max="2" width="14.88671875" style="320" hidden="1" customWidth="1"/>
    <col min="3" max="3" width="45.6640625" style="49" customWidth="1"/>
    <col min="4" max="4" width="10.6640625" style="61" customWidth="1"/>
    <col min="5" max="5" width="8.6640625" style="63" customWidth="1"/>
    <col min="6" max="6" width="9.5546875" style="57" bestFit="1" customWidth="1"/>
    <col min="7" max="7" width="12.6640625" style="57" customWidth="1"/>
    <col min="8" max="8" width="15.109375" style="57" bestFit="1" customWidth="1"/>
    <col min="9" max="9" width="12.6640625" style="64" customWidth="1"/>
    <col min="10" max="10" width="14.33203125" style="57" bestFit="1" customWidth="1"/>
    <col min="11" max="11" width="12.6640625" style="64" customWidth="1"/>
    <col min="12" max="12" width="12.6640625" style="57" customWidth="1"/>
    <col min="13" max="13" width="14.6640625" style="62" customWidth="1"/>
    <col min="14" max="14" width="15.88671875" style="129" customWidth="1"/>
    <col min="15" max="15" width="12.88671875" style="57" hidden="1" customWidth="1"/>
    <col min="16" max="16" width="12.5546875" style="57" hidden="1" customWidth="1"/>
    <col min="17" max="17" width="11" style="57" hidden="1" customWidth="1"/>
    <col min="18" max="18" width="11.88671875" style="57" bestFit="1" customWidth="1"/>
    <col min="19" max="19" width="13.5546875" style="57" bestFit="1" customWidth="1"/>
    <col min="20" max="16384" width="9.109375" style="57"/>
  </cols>
  <sheetData>
    <row r="1" spans="1:16" s="124" customFormat="1" ht="54" customHeight="1">
      <c r="A1" s="752" t="str">
        <f>თავფურცელ!A10</f>
        <v>ქ.ბათუმი, ბარცხანა. ბენზინგასამართი სადგურის შენობის და ტერიტორიის სარეკონსტრუქციო სამუშაოები</v>
      </c>
      <c r="B1" s="752"/>
      <c r="C1" s="752"/>
      <c r="D1" s="752"/>
      <c r="E1" s="752"/>
      <c r="F1" s="752"/>
      <c r="G1" s="752"/>
      <c r="H1" s="752"/>
      <c r="I1" s="752"/>
      <c r="J1" s="752"/>
      <c r="K1" s="752"/>
      <c r="L1" s="752"/>
      <c r="M1" s="116"/>
    </row>
    <row r="2" spans="1:16" s="117" customFormat="1" ht="4.95" customHeight="1">
      <c r="A2" s="541"/>
      <c r="B2" s="311"/>
      <c r="D2" s="594"/>
      <c r="E2" s="594"/>
      <c r="F2" s="27"/>
    </row>
    <row r="3" spans="1:16" s="125" customFormat="1" ht="18" customHeight="1">
      <c r="A3" s="753" t="s">
        <v>30</v>
      </c>
      <c r="B3" s="753"/>
      <c r="C3" s="753"/>
      <c r="D3" s="753"/>
      <c r="E3" s="753"/>
      <c r="F3" s="753"/>
      <c r="G3" s="753"/>
      <c r="H3" s="753"/>
      <c r="I3" s="753"/>
      <c r="J3" s="753"/>
      <c r="K3" s="753"/>
      <c r="L3" s="753"/>
      <c r="M3" s="118"/>
      <c r="N3" s="117"/>
      <c r="O3" s="118"/>
      <c r="P3" s="118"/>
    </row>
    <row r="4" spans="1:16" s="117" customFormat="1" ht="4.95" customHeight="1">
      <c r="A4" s="541"/>
      <c r="B4" s="348"/>
      <c r="C4" s="349"/>
      <c r="D4" s="594"/>
      <c r="E4" s="594"/>
      <c r="F4" s="349"/>
      <c r="G4" s="349"/>
      <c r="H4" s="349"/>
      <c r="I4" s="349"/>
      <c r="J4" s="349"/>
      <c r="K4" s="349"/>
      <c r="L4" s="349"/>
    </row>
    <row r="5" spans="1:16" s="126" customFormat="1" ht="18" customHeight="1">
      <c r="A5" s="753" t="s">
        <v>135</v>
      </c>
      <c r="B5" s="753"/>
      <c r="C5" s="753"/>
      <c r="D5" s="753"/>
      <c r="E5" s="753"/>
      <c r="F5" s="753"/>
      <c r="G5" s="753"/>
      <c r="H5" s="753"/>
      <c r="I5" s="753"/>
      <c r="J5" s="753"/>
      <c r="K5" s="753"/>
      <c r="L5" s="753"/>
      <c r="M5" s="119"/>
      <c r="N5" s="117"/>
      <c r="O5" s="119"/>
      <c r="P5" s="119"/>
    </row>
    <row r="6" spans="1:16" s="110" customFormat="1" ht="29.4" customHeight="1" thickBot="1">
      <c r="A6" s="74"/>
      <c r="B6" s="312"/>
      <c r="C6" s="72"/>
      <c r="D6" s="74"/>
      <c r="E6" s="74"/>
      <c r="F6" s="72"/>
      <c r="G6" s="72"/>
      <c r="H6" s="72"/>
      <c r="I6" s="107"/>
      <c r="J6" s="72"/>
      <c r="K6" s="107"/>
      <c r="L6" s="72"/>
      <c r="M6" s="72"/>
      <c r="N6" s="128"/>
    </row>
    <row r="7" spans="1:16" s="58" customFormat="1" ht="54" customHeight="1">
      <c r="A7" s="744" t="s">
        <v>1</v>
      </c>
      <c r="B7" s="746" t="s">
        <v>143</v>
      </c>
      <c r="C7" s="748" t="s">
        <v>171</v>
      </c>
      <c r="D7" s="750" t="s">
        <v>0</v>
      </c>
      <c r="E7" s="742" t="s">
        <v>122</v>
      </c>
      <c r="F7" s="742" t="s">
        <v>123</v>
      </c>
      <c r="G7" s="742" t="s">
        <v>124</v>
      </c>
      <c r="H7" s="742"/>
      <c r="I7" s="742" t="s">
        <v>125</v>
      </c>
      <c r="J7" s="742"/>
      <c r="K7" s="742" t="s">
        <v>126</v>
      </c>
      <c r="L7" s="742"/>
      <c r="M7" s="740" t="s">
        <v>127</v>
      </c>
    </row>
    <row r="8" spans="1:16" s="58" customFormat="1" ht="30" customHeight="1">
      <c r="A8" s="745"/>
      <c r="B8" s="747"/>
      <c r="C8" s="749"/>
      <c r="D8" s="751"/>
      <c r="E8" s="743"/>
      <c r="F8" s="743"/>
      <c r="G8" s="285" t="s">
        <v>128</v>
      </c>
      <c r="H8" s="440" t="s">
        <v>129</v>
      </c>
      <c r="I8" s="285" t="s">
        <v>128</v>
      </c>
      <c r="J8" s="440" t="s">
        <v>129</v>
      </c>
      <c r="K8" s="285" t="s">
        <v>128</v>
      </c>
      <c r="L8" s="440" t="s">
        <v>129</v>
      </c>
      <c r="M8" s="741"/>
      <c r="N8" s="59"/>
    </row>
    <row r="9" spans="1:16" s="60" customFormat="1" ht="14.4" customHeight="1">
      <c r="A9" s="178">
        <v>1</v>
      </c>
      <c r="B9" s="313">
        <v>2</v>
      </c>
      <c r="C9" s="179">
        <v>3</v>
      </c>
      <c r="D9" s="179">
        <v>4</v>
      </c>
      <c r="E9" s="350">
        <v>5</v>
      </c>
      <c r="F9" s="350">
        <v>6</v>
      </c>
      <c r="G9" s="350">
        <v>7</v>
      </c>
      <c r="H9" s="350">
        <v>8</v>
      </c>
      <c r="I9" s="350">
        <v>9</v>
      </c>
      <c r="J9" s="350">
        <v>10</v>
      </c>
      <c r="K9" s="350">
        <v>11</v>
      </c>
      <c r="L9" s="350">
        <v>12</v>
      </c>
      <c r="M9" s="351">
        <v>13</v>
      </c>
    </row>
    <row r="10" spans="1:16" s="345" customFormat="1" ht="24" customHeight="1">
      <c r="A10" s="542" t="s">
        <v>26</v>
      </c>
      <c r="B10" s="410"/>
      <c r="C10" s="517" t="s">
        <v>236</v>
      </c>
      <c r="D10" s="601"/>
      <c r="E10" s="303"/>
      <c r="F10" s="342"/>
      <c r="G10" s="475"/>
      <c r="H10" s="475"/>
      <c r="I10" s="475"/>
      <c r="J10" s="475"/>
      <c r="K10" s="475"/>
      <c r="L10" s="475"/>
      <c r="M10" s="476"/>
      <c r="N10" s="343"/>
      <c r="O10" s="344"/>
    </row>
    <row r="11" spans="1:16" s="341" customFormat="1" ht="21" customHeight="1">
      <c r="A11" s="543"/>
      <c r="B11" s="411"/>
      <c r="C11" s="416" t="s">
        <v>172</v>
      </c>
      <c r="D11" s="578"/>
      <c r="E11" s="604"/>
      <c r="F11" s="445"/>
      <c r="G11" s="401"/>
      <c r="H11" s="446"/>
      <c r="I11" s="637"/>
      <c r="J11" s="401"/>
      <c r="K11" s="401"/>
      <c r="L11" s="401"/>
      <c r="M11" s="402"/>
      <c r="N11" s="339"/>
      <c r="O11" s="340"/>
    </row>
    <row r="12" spans="1:16" ht="36" customHeight="1">
      <c r="A12" s="543">
        <v>1</v>
      </c>
      <c r="B12" s="251" t="s">
        <v>187</v>
      </c>
      <c r="C12" s="412" t="s">
        <v>326</v>
      </c>
      <c r="D12" s="578" t="s">
        <v>144</v>
      </c>
      <c r="E12" s="604"/>
      <c r="F12" s="445">
        <v>2.2000000000000002</v>
      </c>
      <c r="G12" s="401"/>
      <c r="H12" s="401"/>
      <c r="I12" s="401"/>
      <c r="J12" s="401"/>
      <c r="K12" s="401"/>
      <c r="L12" s="401"/>
      <c r="M12" s="402"/>
      <c r="N12" s="197"/>
      <c r="O12" s="337"/>
    </row>
    <row r="13" spans="1:16" ht="18" customHeight="1">
      <c r="A13" s="543"/>
      <c r="B13" s="359"/>
      <c r="C13" s="413" t="s">
        <v>164</v>
      </c>
      <c r="D13" s="552" t="str">
        <f>D12</f>
        <v>m2</v>
      </c>
      <c r="E13" s="605">
        <v>1</v>
      </c>
      <c r="F13" s="401">
        <f>E13*F12</f>
        <v>2.2000000000000002</v>
      </c>
      <c r="G13" s="401"/>
      <c r="H13" s="401"/>
      <c r="I13" s="401">
        <v>0</v>
      </c>
      <c r="J13" s="401">
        <f>I13*F13</f>
        <v>0</v>
      </c>
      <c r="K13" s="401"/>
      <c r="L13" s="401"/>
      <c r="M13" s="402">
        <f>L13+J13+H13</f>
        <v>0</v>
      </c>
      <c r="N13" s="197"/>
      <c r="O13" s="338">
        <v>6</v>
      </c>
    </row>
    <row r="14" spans="1:16" ht="81" customHeight="1">
      <c r="A14" s="543">
        <f>A12+1</f>
        <v>2</v>
      </c>
      <c r="B14" s="251" t="s">
        <v>187</v>
      </c>
      <c r="C14" s="412" t="s">
        <v>219</v>
      </c>
      <c r="D14" s="578" t="s">
        <v>144</v>
      </c>
      <c r="E14" s="604"/>
      <c r="F14" s="445">
        <v>70</v>
      </c>
      <c r="G14" s="401"/>
      <c r="H14" s="401"/>
      <c r="I14" s="401"/>
      <c r="J14" s="401"/>
      <c r="K14" s="401"/>
      <c r="L14" s="401"/>
      <c r="M14" s="402"/>
      <c r="N14" s="197"/>
      <c r="O14" s="337"/>
    </row>
    <row r="15" spans="1:16" ht="18" customHeight="1">
      <c r="A15" s="543"/>
      <c r="B15" s="359"/>
      <c r="C15" s="413" t="s">
        <v>164</v>
      </c>
      <c r="D15" s="552" t="str">
        <f>D14</f>
        <v>m2</v>
      </c>
      <c r="E15" s="605">
        <v>1</v>
      </c>
      <c r="F15" s="401">
        <f>E15*F14</f>
        <v>70</v>
      </c>
      <c r="G15" s="401"/>
      <c r="H15" s="401"/>
      <c r="I15" s="401">
        <v>0</v>
      </c>
      <c r="J15" s="401">
        <f>I15*F15</f>
        <v>0</v>
      </c>
      <c r="K15" s="401"/>
      <c r="L15" s="401"/>
      <c r="M15" s="402">
        <f>L15+J15+H15</f>
        <v>0</v>
      </c>
      <c r="N15" s="197"/>
      <c r="O15" s="338">
        <v>6</v>
      </c>
    </row>
    <row r="16" spans="1:16" ht="37.5" customHeight="1">
      <c r="A16" s="543">
        <f>A14+1</f>
        <v>3</v>
      </c>
      <c r="B16" s="251" t="s">
        <v>187</v>
      </c>
      <c r="C16" s="412" t="s">
        <v>190</v>
      </c>
      <c r="D16" s="595" t="s">
        <v>217</v>
      </c>
      <c r="E16" s="604"/>
      <c r="F16" s="445">
        <v>2</v>
      </c>
      <c r="G16" s="401"/>
      <c r="H16" s="401"/>
      <c r="I16" s="401"/>
      <c r="J16" s="401"/>
      <c r="K16" s="401"/>
      <c r="L16" s="401"/>
      <c r="M16" s="402"/>
      <c r="N16" s="197"/>
      <c r="O16" s="337"/>
    </row>
    <row r="17" spans="1:16">
      <c r="A17" s="543"/>
      <c r="B17" s="251"/>
      <c r="C17" s="413" t="s">
        <v>164</v>
      </c>
      <c r="D17" s="596" t="str">
        <f>D16</f>
        <v>კაც/დღე</v>
      </c>
      <c r="E17" s="605">
        <v>1</v>
      </c>
      <c r="F17" s="401">
        <f>E17*F16</f>
        <v>2</v>
      </c>
      <c r="G17" s="401"/>
      <c r="H17" s="401"/>
      <c r="I17" s="401">
        <v>0</v>
      </c>
      <c r="J17" s="401">
        <f>I17*F17</f>
        <v>0</v>
      </c>
      <c r="K17" s="401"/>
      <c r="L17" s="401"/>
      <c r="M17" s="402">
        <f>L17+J17+H17</f>
        <v>0</v>
      </c>
      <c r="N17" s="197"/>
      <c r="O17" s="337">
        <v>31.25</v>
      </c>
    </row>
    <row r="18" spans="1:16" ht="51" customHeight="1">
      <c r="A18" s="543">
        <f>A16+1</f>
        <v>4</v>
      </c>
      <c r="B18" s="251" t="s">
        <v>149</v>
      </c>
      <c r="C18" s="412" t="s">
        <v>191</v>
      </c>
      <c r="D18" s="595" t="s">
        <v>216</v>
      </c>
      <c r="E18" s="604"/>
      <c r="F18" s="445">
        <v>1</v>
      </c>
      <c r="G18" s="401"/>
      <c r="H18" s="401"/>
      <c r="I18" s="401"/>
      <c r="J18" s="401"/>
      <c r="K18" s="401"/>
      <c r="L18" s="401"/>
      <c r="M18" s="402"/>
      <c r="N18" s="197"/>
      <c r="O18" s="337"/>
    </row>
    <row r="19" spans="1:16" ht="15">
      <c r="A19" s="543"/>
      <c r="B19" s="359"/>
      <c r="C19" s="413" t="s">
        <v>173</v>
      </c>
      <c r="D19" s="596" t="str">
        <f>D18</f>
        <v>რეისი</v>
      </c>
      <c r="E19" s="606">
        <v>1</v>
      </c>
      <c r="F19" s="401">
        <f>F18</f>
        <v>1</v>
      </c>
      <c r="G19" s="401"/>
      <c r="H19" s="401"/>
      <c r="I19" s="401"/>
      <c r="J19" s="401"/>
      <c r="K19" s="401">
        <v>0</v>
      </c>
      <c r="L19" s="401">
        <f>K19*F19</f>
        <v>0</v>
      </c>
      <c r="M19" s="402">
        <f>L19+J19+H19</f>
        <v>0</v>
      </c>
      <c r="N19" s="197"/>
      <c r="O19" s="337"/>
    </row>
    <row r="20" spans="1:16" s="33" customFormat="1" ht="18" customHeight="1">
      <c r="A20" s="544"/>
      <c r="B20" s="390"/>
      <c r="C20" s="414" t="s">
        <v>174</v>
      </c>
      <c r="D20" s="597"/>
      <c r="E20" s="607"/>
      <c r="F20" s="397"/>
      <c r="G20" s="399"/>
      <c r="H20" s="399"/>
      <c r="I20" s="399"/>
      <c r="J20" s="399"/>
      <c r="K20" s="399"/>
      <c r="L20" s="399"/>
      <c r="M20" s="400"/>
      <c r="N20" s="196"/>
      <c r="O20" s="143"/>
    </row>
    <row r="21" spans="1:16" s="460" customFormat="1" ht="75" customHeight="1">
      <c r="A21" s="9">
        <f>A18+1</f>
        <v>5</v>
      </c>
      <c r="B21" s="467" t="s">
        <v>200</v>
      </c>
      <c r="C21" s="29" t="s">
        <v>335</v>
      </c>
      <c r="D21" s="456" t="s">
        <v>144</v>
      </c>
      <c r="E21" s="528"/>
      <c r="F21" s="445">
        <f>F14</f>
        <v>70</v>
      </c>
      <c r="G21" s="401"/>
      <c r="H21" s="454"/>
      <c r="I21" s="401"/>
      <c r="J21" s="454"/>
      <c r="K21" s="401"/>
      <c r="L21" s="454"/>
      <c r="M21" s="454"/>
      <c r="N21" s="458"/>
      <c r="O21" s="459"/>
      <c r="P21" s="459"/>
    </row>
    <row r="22" spans="1:16" s="49" customFormat="1" ht="17.25" customHeight="1">
      <c r="A22" s="543"/>
      <c r="B22" s="323" t="s">
        <v>14</v>
      </c>
      <c r="C22" s="413" t="s">
        <v>164</v>
      </c>
      <c r="D22" s="552" t="s">
        <v>145</v>
      </c>
      <c r="E22" s="605">
        <v>1</v>
      </c>
      <c r="F22" s="448">
        <f>F21*E22</f>
        <v>70</v>
      </c>
      <c r="G22" s="401"/>
      <c r="H22" s="401"/>
      <c r="I22" s="401">
        <v>0</v>
      </c>
      <c r="J22" s="401">
        <f>I22*F22</f>
        <v>0</v>
      </c>
      <c r="K22" s="401"/>
      <c r="L22" s="401"/>
      <c r="M22" s="402">
        <f>L22+J22+H22</f>
        <v>0</v>
      </c>
      <c r="N22" s="198"/>
      <c r="O22" s="141"/>
    </row>
    <row r="23" spans="1:16" s="460" customFormat="1" ht="17.25" customHeight="1">
      <c r="A23" s="461"/>
      <c r="B23" s="466"/>
      <c r="C23" s="30" t="s">
        <v>201</v>
      </c>
      <c r="D23" s="465" t="s">
        <v>3</v>
      </c>
      <c r="E23" s="529">
        <f>80.95/100</f>
        <v>0.8095</v>
      </c>
      <c r="F23" s="447">
        <f>E23*F21</f>
        <v>56.664999999999999</v>
      </c>
      <c r="G23" s="401">
        <v>0</v>
      </c>
      <c r="H23" s="454">
        <f>G23*F23</f>
        <v>0</v>
      </c>
      <c r="I23" s="401"/>
      <c r="J23" s="454"/>
      <c r="K23" s="401"/>
      <c r="L23" s="454">
        <f>K23*F23</f>
        <v>0</v>
      </c>
      <c r="M23" s="454">
        <f t="shared" ref="M23:M32" si="0">L23+J23+H23</f>
        <v>0</v>
      </c>
      <c r="N23" s="463"/>
      <c r="O23" s="459"/>
      <c r="P23" s="459"/>
    </row>
    <row r="24" spans="1:16" s="8" customFormat="1" ht="17.25" customHeight="1">
      <c r="A24" s="443"/>
      <c r="B24" s="444"/>
      <c r="C24" s="30" t="s">
        <v>202</v>
      </c>
      <c r="D24" s="465" t="s">
        <v>3</v>
      </c>
      <c r="E24" s="529">
        <f>150/100</f>
        <v>1.5</v>
      </c>
      <c r="F24" s="447">
        <f>E24*F21</f>
        <v>105</v>
      </c>
      <c r="G24" s="401">
        <v>0</v>
      </c>
      <c r="H24" s="454">
        <f>G24*F24</f>
        <v>0</v>
      </c>
      <c r="I24" s="401"/>
      <c r="J24" s="454"/>
      <c r="K24" s="401"/>
      <c r="L24" s="454">
        <f>K24*F24</f>
        <v>0</v>
      </c>
      <c r="M24" s="454">
        <f t="shared" si="0"/>
        <v>0</v>
      </c>
      <c r="N24" s="464"/>
    </row>
    <row r="25" spans="1:16" s="8" customFormat="1" ht="17.25" customHeight="1">
      <c r="A25" s="443"/>
      <c r="B25" s="444"/>
      <c r="C25" s="30" t="s">
        <v>203</v>
      </c>
      <c r="D25" s="465" t="s">
        <v>3</v>
      </c>
      <c r="E25" s="529">
        <f>214/100</f>
        <v>2.14</v>
      </c>
      <c r="F25" s="447">
        <f>E25*F21</f>
        <v>149.80000000000001</v>
      </c>
      <c r="G25" s="401">
        <v>0</v>
      </c>
      <c r="H25" s="454">
        <f>G25*F25</f>
        <v>0</v>
      </c>
      <c r="I25" s="401"/>
      <c r="J25" s="454"/>
      <c r="K25" s="401"/>
      <c r="L25" s="454">
        <f>K25*F25</f>
        <v>0</v>
      </c>
      <c r="M25" s="454">
        <f t="shared" si="0"/>
        <v>0</v>
      </c>
      <c r="N25" s="464"/>
    </row>
    <row r="26" spans="1:16" s="8" customFormat="1" ht="17.25" customHeight="1">
      <c r="A26" s="443"/>
      <c r="B26" s="444"/>
      <c r="C26" s="30" t="s">
        <v>204</v>
      </c>
      <c r="D26" s="465" t="s">
        <v>7</v>
      </c>
      <c r="E26" s="529">
        <v>0.36</v>
      </c>
      <c r="F26" s="447">
        <f>E26*F21</f>
        <v>25.2</v>
      </c>
      <c r="G26" s="401">
        <v>0</v>
      </c>
      <c r="H26" s="454">
        <f>G26*F26</f>
        <v>0</v>
      </c>
      <c r="I26" s="401"/>
      <c r="J26" s="454"/>
      <c r="K26" s="401"/>
      <c r="L26" s="454">
        <f>K26*F26</f>
        <v>0</v>
      </c>
      <c r="M26" s="454">
        <f t="shared" si="0"/>
        <v>0</v>
      </c>
      <c r="N26" s="464"/>
    </row>
    <row r="27" spans="1:16" s="8" customFormat="1" ht="17.25" customHeight="1">
      <c r="A27" s="443"/>
      <c r="B27" s="444"/>
      <c r="C27" s="30" t="s">
        <v>205</v>
      </c>
      <c r="D27" s="462" t="s">
        <v>7</v>
      </c>
      <c r="E27" s="529">
        <v>3.53</v>
      </c>
      <c r="F27" s="447">
        <f>F21*E27</f>
        <v>247.1</v>
      </c>
      <c r="G27" s="401">
        <v>0</v>
      </c>
      <c r="H27" s="454">
        <f t="shared" ref="H27:H32" si="1">G27*F27</f>
        <v>0</v>
      </c>
      <c r="I27" s="401"/>
      <c r="J27" s="454"/>
      <c r="K27" s="401"/>
      <c r="L27" s="454">
        <f t="shared" ref="L27:L32" si="2">K27*F27</f>
        <v>0</v>
      </c>
      <c r="M27" s="454">
        <f t="shared" si="0"/>
        <v>0</v>
      </c>
      <c r="N27" s="464"/>
    </row>
    <row r="28" spans="1:16" s="8" customFormat="1" ht="17.25" customHeight="1">
      <c r="A28" s="443"/>
      <c r="B28" s="444"/>
      <c r="C28" s="30" t="s">
        <v>206</v>
      </c>
      <c r="D28" s="465" t="s">
        <v>3</v>
      </c>
      <c r="E28" s="529">
        <f>33.33/100</f>
        <v>0.33329999999999999</v>
      </c>
      <c r="F28" s="447">
        <f>F21*E28</f>
        <v>23.331</v>
      </c>
      <c r="G28" s="401">
        <v>0</v>
      </c>
      <c r="H28" s="454">
        <f t="shared" si="1"/>
        <v>0</v>
      </c>
      <c r="I28" s="401"/>
      <c r="J28" s="454"/>
      <c r="K28" s="401"/>
      <c r="L28" s="454">
        <f t="shared" si="2"/>
        <v>0</v>
      </c>
      <c r="M28" s="454">
        <f t="shared" si="0"/>
        <v>0</v>
      </c>
      <c r="N28" s="464"/>
    </row>
    <row r="29" spans="1:16" s="8" customFormat="1" ht="17.25" customHeight="1">
      <c r="A29" s="443"/>
      <c r="B29" s="444"/>
      <c r="C29" s="30" t="s">
        <v>207</v>
      </c>
      <c r="D29" s="465" t="s">
        <v>3</v>
      </c>
      <c r="E29" s="529">
        <f>93.79/100</f>
        <v>0.93790000000000007</v>
      </c>
      <c r="F29" s="447">
        <f>E29*F21</f>
        <v>65.653000000000006</v>
      </c>
      <c r="G29" s="401">
        <v>0</v>
      </c>
      <c r="H29" s="454">
        <f t="shared" si="1"/>
        <v>0</v>
      </c>
      <c r="I29" s="401"/>
      <c r="J29" s="454"/>
      <c r="K29" s="401"/>
      <c r="L29" s="454">
        <f t="shared" si="2"/>
        <v>0</v>
      </c>
      <c r="M29" s="454">
        <f t="shared" si="0"/>
        <v>0</v>
      </c>
      <c r="N29" s="464"/>
    </row>
    <row r="30" spans="1:16" s="460" customFormat="1" ht="17.25" customHeight="1">
      <c r="A30" s="461"/>
      <c r="B30" s="466"/>
      <c r="C30" s="2" t="s">
        <v>208</v>
      </c>
      <c r="D30" s="465" t="s">
        <v>145</v>
      </c>
      <c r="E30" s="529">
        <v>1</v>
      </c>
      <c r="F30" s="447">
        <f>E30*F21</f>
        <v>70</v>
      </c>
      <c r="G30" s="401">
        <v>0</v>
      </c>
      <c r="H30" s="454">
        <f t="shared" si="1"/>
        <v>0</v>
      </c>
      <c r="I30" s="401"/>
      <c r="J30" s="454"/>
      <c r="K30" s="401"/>
      <c r="L30" s="454">
        <f t="shared" si="2"/>
        <v>0</v>
      </c>
      <c r="M30" s="454">
        <f t="shared" si="0"/>
        <v>0</v>
      </c>
      <c r="N30" s="463"/>
      <c r="O30" s="459"/>
      <c r="P30" s="459"/>
    </row>
    <row r="31" spans="1:16" s="460" customFormat="1" ht="36" customHeight="1">
      <c r="A31" s="461"/>
      <c r="B31" s="466" t="s">
        <v>146</v>
      </c>
      <c r="C31" s="30" t="s">
        <v>192</v>
      </c>
      <c r="D31" s="465" t="s">
        <v>145</v>
      </c>
      <c r="E31" s="530">
        <v>1</v>
      </c>
      <c r="F31" s="447">
        <f>E31*F21</f>
        <v>70</v>
      </c>
      <c r="G31" s="401">
        <v>0</v>
      </c>
      <c r="H31" s="454">
        <f t="shared" si="1"/>
        <v>0</v>
      </c>
      <c r="I31" s="401"/>
      <c r="J31" s="454"/>
      <c r="K31" s="401"/>
      <c r="L31" s="454">
        <f t="shared" si="2"/>
        <v>0</v>
      </c>
      <c r="M31" s="454">
        <f t="shared" si="0"/>
        <v>0</v>
      </c>
      <c r="N31" s="463"/>
      <c r="O31" s="459"/>
      <c r="P31" s="459"/>
    </row>
    <row r="32" spans="1:16" s="460" customFormat="1" ht="17.25" customHeight="1">
      <c r="A32" s="461"/>
      <c r="B32" s="466"/>
      <c r="C32" s="30" t="s">
        <v>209</v>
      </c>
      <c r="D32" s="462" t="s">
        <v>7</v>
      </c>
      <c r="E32" s="531">
        <f>(429+536+1524)/100</f>
        <v>24.89</v>
      </c>
      <c r="F32" s="447">
        <f>E32*F21</f>
        <v>1742.3</v>
      </c>
      <c r="G32" s="401">
        <v>0</v>
      </c>
      <c r="H32" s="454">
        <f t="shared" si="1"/>
        <v>0</v>
      </c>
      <c r="I32" s="401"/>
      <c r="J32" s="454"/>
      <c r="K32" s="401"/>
      <c r="L32" s="454">
        <f t="shared" si="2"/>
        <v>0</v>
      </c>
      <c r="M32" s="454">
        <f t="shared" si="0"/>
        <v>0</v>
      </c>
      <c r="N32" s="463"/>
      <c r="O32" s="459"/>
      <c r="P32" s="459"/>
    </row>
    <row r="33" spans="1:16380" s="33" customFormat="1" ht="18" customHeight="1">
      <c r="A33" s="545"/>
      <c r="B33" s="315"/>
      <c r="C33" s="414" t="s">
        <v>166</v>
      </c>
      <c r="D33" s="598"/>
      <c r="E33" s="607"/>
      <c r="F33" s="398"/>
      <c r="G33" s="450"/>
      <c r="H33" s="451"/>
      <c r="I33" s="451"/>
      <c r="J33" s="451"/>
      <c r="K33" s="451"/>
      <c r="L33" s="451"/>
      <c r="M33" s="452"/>
      <c r="N33" s="204"/>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5"/>
      <c r="BQ33" s="205"/>
      <c r="BR33" s="205"/>
      <c r="BS33" s="205"/>
      <c r="BT33" s="205"/>
      <c r="BU33" s="205"/>
      <c r="BV33" s="205"/>
      <c r="BW33" s="205"/>
      <c r="BX33" s="205"/>
      <c r="BY33" s="205"/>
      <c r="BZ33" s="205"/>
      <c r="CA33" s="205"/>
      <c r="CB33" s="205"/>
      <c r="CC33" s="205"/>
      <c r="CD33" s="205"/>
      <c r="CE33" s="205"/>
      <c r="CF33" s="205"/>
      <c r="CG33" s="205"/>
      <c r="CH33" s="205"/>
      <c r="CI33" s="205"/>
      <c r="CJ33" s="205"/>
      <c r="CK33" s="205"/>
      <c r="CL33" s="205"/>
      <c r="CM33" s="205"/>
      <c r="CN33" s="205"/>
      <c r="CO33" s="205"/>
      <c r="CP33" s="205"/>
      <c r="CQ33" s="205"/>
      <c r="CR33" s="205"/>
      <c r="CS33" s="205"/>
      <c r="CT33" s="205"/>
      <c r="CU33" s="205"/>
      <c r="CV33" s="205"/>
      <c r="CW33" s="205"/>
      <c r="CX33" s="205"/>
      <c r="CY33" s="205"/>
      <c r="CZ33" s="205"/>
      <c r="DA33" s="205"/>
      <c r="DB33" s="205"/>
      <c r="DC33" s="205"/>
      <c r="DD33" s="205"/>
      <c r="DE33" s="205"/>
      <c r="DF33" s="205"/>
      <c r="DG33" s="205"/>
      <c r="DH33" s="205"/>
      <c r="DI33" s="205"/>
      <c r="DJ33" s="205"/>
      <c r="DK33" s="205"/>
      <c r="DL33" s="205"/>
      <c r="DM33" s="205"/>
      <c r="DN33" s="205"/>
      <c r="DO33" s="205"/>
      <c r="DP33" s="205"/>
      <c r="DQ33" s="205"/>
      <c r="DR33" s="205"/>
      <c r="DS33" s="205"/>
      <c r="DT33" s="205"/>
      <c r="DU33" s="205"/>
      <c r="DV33" s="205"/>
      <c r="DW33" s="205"/>
      <c r="DX33" s="205"/>
      <c r="DY33" s="205"/>
      <c r="DZ33" s="205"/>
      <c r="EA33" s="205"/>
      <c r="EB33" s="205"/>
      <c r="EC33" s="205"/>
      <c r="ED33" s="205"/>
      <c r="EE33" s="205"/>
      <c r="EF33" s="205"/>
      <c r="EG33" s="205"/>
      <c r="EH33" s="205"/>
      <c r="EI33" s="205"/>
      <c r="EJ33" s="205"/>
      <c r="EK33" s="205"/>
      <c r="EL33" s="205"/>
      <c r="EM33" s="205"/>
      <c r="EN33" s="205"/>
      <c r="EO33" s="205"/>
      <c r="EP33" s="205"/>
      <c r="EQ33" s="205"/>
      <c r="ER33" s="205"/>
      <c r="ES33" s="205"/>
      <c r="ET33" s="205"/>
      <c r="EU33" s="205"/>
      <c r="EV33" s="205"/>
      <c r="EW33" s="205"/>
      <c r="EX33" s="205"/>
      <c r="EY33" s="205"/>
      <c r="EZ33" s="205"/>
      <c r="FA33" s="205"/>
      <c r="FB33" s="205"/>
      <c r="FC33" s="205"/>
      <c r="FD33" s="205"/>
      <c r="FE33" s="205"/>
      <c r="FF33" s="205"/>
      <c r="FG33" s="205"/>
      <c r="FH33" s="205"/>
      <c r="FI33" s="205"/>
      <c r="FJ33" s="205"/>
      <c r="FK33" s="205"/>
      <c r="FL33" s="205"/>
      <c r="FM33" s="205"/>
      <c r="FN33" s="205"/>
      <c r="FO33" s="205"/>
      <c r="FP33" s="205"/>
      <c r="FQ33" s="205"/>
      <c r="FR33" s="205"/>
      <c r="FS33" s="205"/>
      <c r="FT33" s="205"/>
      <c r="FU33" s="205"/>
      <c r="FV33" s="205"/>
      <c r="FW33" s="205"/>
      <c r="FX33" s="205"/>
      <c r="FY33" s="205"/>
      <c r="FZ33" s="205"/>
      <c r="GA33" s="205"/>
      <c r="GB33" s="205"/>
      <c r="GC33" s="205"/>
      <c r="GD33" s="205"/>
      <c r="GE33" s="205"/>
      <c r="GF33" s="205"/>
      <c r="GG33" s="205"/>
      <c r="GH33" s="205"/>
      <c r="GI33" s="205"/>
      <c r="GJ33" s="205"/>
      <c r="GK33" s="205"/>
      <c r="GL33" s="205"/>
      <c r="GM33" s="205"/>
      <c r="GN33" s="205"/>
      <c r="GO33" s="205"/>
      <c r="GP33" s="205"/>
      <c r="GQ33" s="205"/>
      <c r="GR33" s="205"/>
      <c r="GS33" s="205"/>
      <c r="GT33" s="205"/>
      <c r="GU33" s="205"/>
      <c r="GV33" s="205"/>
      <c r="GW33" s="205"/>
      <c r="GX33" s="205"/>
      <c r="GY33" s="205"/>
      <c r="GZ33" s="205"/>
      <c r="HA33" s="205"/>
      <c r="HB33" s="205"/>
      <c r="HC33" s="205"/>
      <c r="HD33" s="205"/>
      <c r="HE33" s="205"/>
      <c r="HF33" s="205"/>
      <c r="HG33" s="205"/>
      <c r="HH33" s="205"/>
      <c r="HI33" s="205"/>
      <c r="HJ33" s="205"/>
      <c r="HK33" s="205"/>
      <c r="HL33" s="205"/>
      <c r="HM33" s="205"/>
      <c r="HN33" s="205"/>
      <c r="HO33" s="205"/>
      <c r="HP33" s="205"/>
      <c r="HQ33" s="205"/>
      <c r="HR33" s="205"/>
      <c r="HS33" s="205"/>
      <c r="HT33" s="205"/>
      <c r="HU33" s="205"/>
      <c r="HV33" s="205"/>
      <c r="HW33" s="205"/>
      <c r="HX33" s="205"/>
      <c r="HY33" s="205"/>
      <c r="HZ33" s="205"/>
      <c r="IA33" s="205"/>
      <c r="IB33" s="205"/>
      <c r="IC33" s="205"/>
      <c r="ID33" s="205"/>
      <c r="IE33" s="205"/>
      <c r="IF33" s="205"/>
      <c r="IG33" s="205"/>
      <c r="IH33" s="205"/>
      <c r="II33" s="205"/>
      <c r="IJ33" s="205"/>
      <c r="IK33" s="205"/>
      <c r="IL33" s="205"/>
      <c r="IM33" s="205"/>
      <c r="IN33" s="205"/>
      <c r="IO33" s="205"/>
      <c r="IP33" s="205"/>
      <c r="IQ33" s="205"/>
      <c r="IR33" s="205"/>
      <c r="IS33" s="205"/>
      <c r="IT33" s="205"/>
      <c r="IU33" s="205"/>
      <c r="IV33" s="205"/>
      <c r="IW33" s="205"/>
      <c r="IX33" s="205"/>
      <c r="IY33" s="205"/>
      <c r="IZ33" s="205"/>
      <c r="JA33" s="205"/>
      <c r="JB33" s="205"/>
      <c r="JC33" s="205"/>
      <c r="JD33" s="205"/>
      <c r="JE33" s="205"/>
      <c r="JF33" s="205"/>
      <c r="JG33" s="205"/>
      <c r="JH33" s="205"/>
      <c r="JI33" s="205"/>
      <c r="JJ33" s="205"/>
      <c r="JK33" s="205"/>
      <c r="JL33" s="205"/>
      <c r="JM33" s="205"/>
      <c r="JN33" s="205"/>
      <c r="JO33" s="205"/>
      <c r="JP33" s="205"/>
      <c r="JQ33" s="205"/>
      <c r="JR33" s="205"/>
      <c r="JS33" s="205"/>
      <c r="JT33" s="205"/>
      <c r="JU33" s="205"/>
      <c r="JV33" s="205"/>
      <c r="JW33" s="205"/>
      <c r="JX33" s="205"/>
      <c r="JY33" s="205"/>
      <c r="JZ33" s="205"/>
      <c r="KA33" s="205"/>
      <c r="KB33" s="205"/>
      <c r="KC33" s="205"/>
      <c r="KD33" s="205"/>
      <c r="KE33" s="205"/>
      <c r="KF33" s="205"/>
      <c r="KG33" s="205"/>
      <c r="KH33" s="205"/>
      <c r="KI33" s="205"/>
      <c r="KJ33" s="205"/>
      <c r="KK33" s="205"/>
      <c r="KL33" s="205"/>
      <c r="KM33" s="205"/>
      <c r="KN33" s="205"/>
      <c r="KO33" s="205"/>
      <c r="KP33" s="205"/>
      <c r="KQ33" s="205"/>
      <c r="KR33" s="205"/>
      <c r="KS33" s="205"/>
      <c r="KT33" s="205"/>
      <c r="KU33" s="205"/>
      <c r="KV33" s="205"/>
      <c r="KW33" s="205"/>
      <c r="KX33" s="205"/>
      <c r="KY33" s="205"/>
      <c r="KZ33" s="205"/>
      <c r="LA33" s="205"/>
      <c r="LB33" s="205"/>
      <c r="LC33" s="205"/>
      <c r="LD33" s="205"/>
      <c r="LE33" s="205"/>
      <c r="LF33" s="205"/>
      <c r="LG33" s="205"/>
      <c r="LH33" s="205"/>
      <c r="LI33" s="205"/>
      <c r="LJ33" s="205"/>
      <c r="LK33" s="205"/>
      <c r="LL33" s="205"/>
      <c r="LM33" s="205"/>
      <c r="LN33" s="205"/>
      <c r="LO33" s="205"/>
      <c r="LP33" s="205"/>
      <c r="LQ33" s="205"/>
      <c r="LR33" s="205"/>
      <c r="LS33" s="205"/>
      <c r="LT33" s="205"/>
      <c r="LU33" s="205"/>
      <c r="LV33" s="205"/>
      <c r="LW33" s="205"/>
      <c r="LX33" s="205"/>
      <c r="LY33" s="205"/>
      <c r="LZ33" s="205"/>
      <c r="MA33" s="205"/>
      <c r="MB33" s="205"/>
      <c r="MC33" s="205"/>
      <c r="MD33" s="205"/>
      <c r="ME33" s="205"/>
      <c r="MF33" s="205"/>
      <c r="MG33" s="205"/>
      <c r="MH33" s="205"/>
      <c r="MI33" s="205"/>
      <c r="MJ33" s="205"/>
      <c r="MK33" s="205"/>
      <c r="ML33" s="205"/>
      <c r="MM33" s="205"/>
      <c r="MN33" s="205"/>
      <c r="MO33" s="205"/>
      <c r="MP33" s="205"/>
      <c r="MQ33" s="205"/>
      <c r="MR33" s="205"/>
      <c r="MS33" s="205"/>
      <c r="MT33" s="205"/>
      <c r="MU33" s="205"/>
      <c r="MV33" s="205"/>
      <c r="MW33" s="205"/>
      <c r="MX33" s="205"/>
      <c r="MY33" s="205"/>
      <c r="MZ33" s="205"/>
      <c r="NA33" s="205"/>
      <c r="NB33" s="205"/>
      <c r="NC33" s="205"/>
      <c r="ND33" s="205"/>
      <c r="NE33" s="205"/>
      <c r="NF33" s="205"/>
      <c r="NG33" s="205"/>
      <c r="NH33" s="205"/>
      <c r="NI33" s="205"/>
      <c r="NJ33" s="205"/>
      <c r="NK33" s="205"/>
      <c r="NL33" s="205"/>
      <c r="NM33" s="205"/>
      <c r="NN33" s="205"/>
      <c r="NO33" s="205"/>
      <c r="NP33" s="205"/>
      <c r="NQ33" s="205"/>
      <c r="NR33" s="205"/>
      <c r="NS33" s="205"/>
      <c r="NT33" s="205"/>
      <c r="NU33" s="205"/>
      <c r="NV33" s="205"/>
      <c r="NW33" s="205"/>
      <c r="NX33" s="205"/>
      <c r="NY33" s="205"/>
      <c r="NZ33" s="205"/>
      <c r="OA33" s="205"/>
      <c r="OB33" s="205"/>
      <c r="OC33" s="205"/>
      <c r="OD33" s="205"/>
      <c r="OE33" s="205"/>
      <c r="OF33" s="205"/>
      <c r="OG33" s="205"/>
      <c r="OH33" s="205"/>
      <c r="OI33" s="205"/>
      <c r="OJ33" s="205"/>
      <c r="OK33" s="205"/>
      <c r="OL33" s="205"/>
      <c r="OM33" s="205"/>
      <c r="ON33" s="205"/>
      <c r="OO33" s="205"/>
      <c r="OP33" s="205"/>
      <c r="OQ33" s="205"/>
      <c r="OR33" s="205"/>
      <c r="OS33" s="205"/>
      <c r="OT33" s="205"/>
      <c r="OU33" s="205"/>
      <c r="OV33" s="205"/>
      <c r="OW33" s="205"/>
      <c r="OX33" s="205"/>
      <c r="OY33" s="205"/>
      <c r="OZ33" s="205"/>
      <c r="PA33" s="205"/>
      <c r="PB33" s="205"/>
      <c r="PC33" s="205"/>
      <c r="PD33" s="205"/>
      <c r="PE33" s="205"/>
      <c r="PF33" s="205"/>
      <c r="PG33" s="205"/>
      <c r="PH33" s="205"/>
      <c r="PI33" s="205"/>
      <c r="PJ33" s="205"/>
      <c r="PK33" s="205"/>
      <c r="PL33" s="205"/>
      <c r="PM33" s="205"/>
      <c r="PN33" s="205"/>
      <c r="PO33" s="205"/>
      <c r="PP33" s="205"/>
      <c r="PQ33" s="205"/>
      <c r="PR33" s="205"/>
      <c r="PS33" s="205"/>
      <c r="PT33" s="205"/>
      <c r="PU33" s="205"/>
      <c r="PV33" s="205"/>
      <c r="PW33" s="205"/>
      <c r="PX33" s="205"/>
      <c r="PY33" s="205"/>
      <c r="PZ33" s="205"/>
      <c r="QA33" s="205"/>
      <c r="QB33" s="205"/>
      <c r="QC33" s="205"/>
      <c r="QD33" s="205"/>
      <c r="QE33" s="205"/>
      <c r="QF33" s="205"/>
      <c r="QG33" s="205"/>
      <c r="QH33" s="205"/>
      <c r="QI33" s="205"/>
      <c r="QJ33" s="205"/>
      <c r="QK33" s="205"/>
      <c r="QL33" s="205"/>
      <c r="QM33" s="205"/>
      <c r="QN33" s="205"/>
      <c r="QO33" s="205"/>
      <c r="QP33" s="205"/>
      <c r="QQ33" s="205"/>
      <c r="QR33" s="205"/>
      <c r="QS33" s="205"/>
      <c r="QT33" s="205"/>
      <c r="QU33" s="205"/>
      <c r="QV33" s="205"/>
      <c r="QW33" s="205"/>
      <c r="QX33" s="205"/>
      <c r="QY33" s="205"/>
      <c r="QZ33" s="205"/>
      <c r="RA33" s="205"/>
      <c r="RB33" s="205"/>
      <c r="RC33" s="205"/>
      <c r="RD33" s="205"/>
      <c r="RE33" s="205"/>
      <c r="RF33" s="205"/>
      <c r="RG33" s="205"/>
      <c r="RH33" s="205"/>
      <c r="RI33" s="205"/>
      <c r="RJ33" s="205"/>
      <c r="RK33" s="205"/>
      <c r="RL33" s="205"/>
      <c r="RM33" s="205"/>
      <c r="RN33" s="205"/>
      <c r="RO33" s="205"/>
      <c r="RP33" s="205"/>
      <c r="RQ33" s="205"/>
      <c r="RR33" s="205"/>
      <c r="RS33" s="205"/>
      <c r="RT33" s="205"/>
      <c r="RU33" s="205"/>
      <c r="RV33" s="205"/>
      <c r="RW33" s="205"/>
      <c r="RX33" s="205"/>
      <c r="RY33" s="205"/>
      <c r="RZ33" s="205"/>
      <c r="SA33" s="205"/>
      <c r="SB33" s="205"/>
      <c r="SC33" s="205"/>
      <c r="SD33" s="205"/>
      <c r="SE33" s="205"/>
      <c r="SF33" s="205"/>
      <c r="SG33" s="205"/>
      <c r="SH33" s="205"/>
      <c r="SI33" s="205"/>
      <c r="SJ33" s="205"/>
      <c r="SK33" s="205"/>
      <c r="SL33" s="205"/>
      <c r="SM33" s="205"/>
      <c r="SN33" s="205"/>
      <c r="SO33" s="205"/>
      <c r="SP33" s="205"/>
      <c r="SQ33" s="205"/>
      <c r="SR33" s="205"/>
      <c r="SS33" s="205"/>
      <c r="ST33" s="205"/>
      <c r="SU33" s="205"/>
      <c r="SV33" s="205"/>
      <c r="SW33" s="205"/>
      <c r="SX33" s="205"/>
      <c r="SY33" s="205"/>
      <c r="SZ33" s="205"/>
      <c r="TA33" s="205"/>
      <c r="TB33" s="205"/>
      <c r="TC33" s="205"/>
      <c r="TD33" s="205"/>
      <c r="TE33" s="205"/>
      <c r="TF33" s="205"/>
      <c r="TG33" s="205"/>
      <c r="TH33" s="205"/>
      <c r="TI33" s="205"/>
      <c r="TJ33" s="205"/>
      <c r="TK33" s="205"/>
      <c r="TL33" s="205"/>
      <c r="TM33" s="205"/>
      <c r="TN33" s="205"/>
      <c r="TO33" s="205"/>
      <c r="TP33" s="205"/>
      <c r="TQ33" s="205"/>
      <c r="TR33" s="205"/>
      <c r="TS33" s="205"/>
      <c r="TT33" s="205"/>
      <c r="TU33" s="205"/>
      <c r="TV33" s="205"/>
      <c r="TW33" s="205"/>
      <c r="TX33" s="205"/>
      <c r="TY33" s="205"/>
      <c r="TZ33" s="205"/>
      <c r="UA33" s="205"/>
      <c r="UB33" s="205"/>
      <c r="UC33" s="205"/>
      <c r="UD33" s="205"/>
      <c r="UE33" s="205"/>
      <c r="UF33" s="205"/>
      <c r="UG33" s="205"/>
      <c r="UH33" s="205"/>
      <c r="UI33" s="205"/>
      <c r="UJ33" s="205"/>
      <c r="UK33" s="205"/>
      <c r="UL33" s="205"/>
      <c r="UM33" s="205"/>
      <c r="UN33" s="205"/>
      <c r="UO33" s="205"/>
      <c r="UP33" s="205"/>
      <c r="UQ33" s="205"/>
      <c r="UR33" s="205"/>
      <c r="US33" s="205"/>
      <c r="UT33" s="205"/>
      <c r="UU33" s="205"/>
      <c r="UV33" s="205"/>
      <c r="UW33" s="205"/>
      <c r="UX33" s="205"/>
      <c r="UY33" s="205"/>
      <c r="UZ33" s="205"/>
      <c r="VA33" s="205"/>
      <c r="VB33" s="205"/>
      <c r="VC33" s="205"/>
      <c r="VD33" s="205"/>
      <c r="VE33" s="205"/>
      <c r="VF33" s="205"/>
      <c r="VG33" s="205"/>
      <c r="VH33" s="205"/>
      <c r="VI33" s="205"/>
      <c r="VJ33" s="205"/>
      <c r="VK33" s="205"/>
      <c r="VL33" s="205"/>
      <c r="VM33" s="205"/>
      <c r="VN33" s="205"/>
      <c r="VO33" s="205"/>
      <c r="VP33" s="205"/>
      <c r="VQ33" s="205"/>
      <c r="VR33" s="205"/>
      <c r="VS33" s="205"/>
      <c r="VT33" s="205"/>
      <c r="VU33" s="205"/>
      <c r="VV33" s="205"/>
      <c r="VW33" s="205"/>
      <c r="VX33" s="205"/>
      <c r="VY33" s="205"/>
      <c r="VZ33" s="205"/>
      <c r="WA33" s="205"/>
      <c r="WB33" s="205"/>
      <c r="WC33" s="205"/>
      <c r="WD33" s="205"/>
      <c r="WE33" s="205"/>
      <c r="WF33" s="205"/>
      <c r="WG33" s="205"/>
      <c r="WH33" s="205"/>
      <c r="WI33" s="205"/>
      <c r="WJ33" s="205"/>
      <c r="WK33" s="205"/>
      <c r="WL33" s="205"/>
      <c r="WM33" s="205"/>
      <c r="WN33" s="205"/>
      <c r="WO33" s="205"/>
      <c r="WP33" s="205"/>
      <c r="WQ33" s="205"/>
      <c r="WR33" s="205"/>
      <c r="WS33" s="205"/>
      <c r="WT33" s="205"/>
      <c r="WU33" s="205"/>
      <c r="WV33" s="205"/>
      <c r="WW33" s="205"/>
      <c r="WX33" s="205"/>
      <c r="WY33" s="205"/>
      <c r="WZ33" s="205"/>
      <c r="XA33" s="205"/>
      <c r="XB33" s="205"/>
      <c r="XC33" s="205"/>
      <c r="XD33" s="205"/>
      <c r="XE33" s="205"/>
      <c r="XF33" s="205"/>
      <c r="XG33" s="205"/>
      <c r="XH33" s="205"/>
      <c r="XI33" s="205"/>
      <c r="XJ33" s="205"/>
      <c r="XK33" s="205"/>
      <c r="XL33" s="205"/>
      <c r="XM33" s="205"/>
      <c r="XN33" s="205"/>
      <c r="XO33" s="205"/>
      <c r="XP33" s="205"/>
      <c r="XQ33" s="205"/>
      <c r="XR33" s="205"/>
      <c r="XS33" s="205"/>
      <c r="XT33" s="205"/>
      <c r="XU33" s="205"/>
      <c r="XV33" s="205"/>
      <c r="XW33" s="205"/>
      <c r="XX33" s="205"/>
      <c r="XY33" s="205"/>
      <c r="XZ33" s="205"/>
      <c r="YA33" s="205"/>
      <c r="YB33" s="205"/>
      <c r="YC33" s="205"/>
      <c r="YD33" s="205"/>
      <c r="YE33" s="205"/>
      <c r="YF33" s="205"/>
      <c r="YG33" s="205"/>
      <c r="YH33" s="205"/>
      <c r="YI33" s="205"/>
      <c r="YJ33" s="205"/>
      <c r="YK33" s="205"/>
      <c r="YL33" s="205"/>
      <c r="YM33" s="205"/>
      <c r="YN33" s="205"/>
      <c r="YO33" s="205"/>
      <c r="YP33" s="205"/>
      <c r="YQ33" s="205"/>
      <c r="YR33" s="205"/>
      <c r="YS33" s="205"/>
      <c r="YT33" s="205"/>
      <c r="YU33" s="205"/>
      <c r="YV33" s="205"/>
      <c r="YW33" s="205"/>
      <c r="YX33" s="205"/>
      <c r="YY33" s="205"/>
      <c r="YZ33" s="205"/>
      <c r="ZA33" s="205"/>
      <c r="ZB33" s="205"/>
      <c r="ZC33" s="205"/>
      <c r="ZD33" s="205"/>
      <c r="ZE33" s="205"/>
      <c r="ZF33" s="205"/>
      <c r="ZG33" s="205"/>
      <c r="ZH33" s="205"/>
      <c r="ZI33" s="205"/>
      <c r="ZJ33" s="205"/>
      <c r="ZK33" s="205"/>
      <c r="ZL33" s="205"/>
      <c r="ZM33" s="205"/>
      <c r="ZN33" s="205"/>
      <c r="ZO33" s="205"/>
      <c r="ZP33" s="205"/>
      <c r="ZQ33" s="205"/>
      <c r="ZR33" s="205"/>
      <c r="ZS33" s="205"/>
      <c r="ZT33" s="205"/>
      <c r="ZU33" s="205"/>
      <c r="ZV33" s="205"/>
      <c r="ZW33" s="205"/>
      <c r="ZX33" s="205"/>
      <c r="ZY33" s="205"/>
      <c r="ZZ33" s="205"/>
      <c r="AAA33" s="205"/>
      <c r="AAB33" s="205"/>
      <c r="AAC33" s="205"/>
      <c r="AAD33" s="205"/>
      <c r="AAE33" s="205"/>
      <c r="AAF33" s="205"/>
      <c r="AAG33" s="205"/>
      <c r="AAH33" s="205"/>
      <c r="AAI33" s="205"/>
      <c r="AAJ33" s="205"/>
      <c r="AAK33" s="205"/>
      <c r="AAL33" s="205"/>
      <c r="AAM33" s="205"/>
      <c r="AAN33" s="205"/>
      <c r="AAO33" s="205"/>
      <c r="AAP33" s="205"/>
      <c r="AAQ33" s="205"/>
      <c r="AAR33" s="205"/>
      <c r="AAS33" s="205"/>
      <c r="AAT33" s="205"/>
      <c r="AAU33" s="205"/>
      <c r="AAV33" s="205"/>
      <c r="AAW33" s="205"/>
      <c r="AAX33" s="205"/>
      <c r="AAY33" s="205"/>
      <c r="AAZ33" s="205"/>
      <c r="ABA33" s="205"/>
      <c r="ABB33" s="205"/>
      <c r="ABC33" s="205"/>
      <c r="ABD33" s="205"/>
      <c r="ABE33" s="205"/>
      <c r="ABF33" s="205"/>
      <c r="ABG33" s="205"/>
      <c r="ABH33" s="205"/>
      <c r="ABI33" s="205"/>
      <c r="ABJ33" s="205"/>
      <c r="ABK33" s="205"/>
      <c r="ABL33" s="205"/>
      <c r="ABM33" s="205"/>
      <c r="ABN33" s="205"/>
      <c r="ABO33" s="205"/>
      <c r="ABP33" s="205"/>
      <c r="ABQ33" s="205"/>
      <c r="ABR33" s="205"/>
      <c r="ABS33" s="205"/>
      <c r="ABT33" s="205"/>
      <c r="ABU33" s="205"/>
      <c r="ABV33" s="205"/>
      <c r="ABW33" s="205"/>
      <c r="ABX33" s="205"/>
      <c r="ABY33" s="205"/>
      <c r="ABZ33" s="205"/>
      <c r="ACA33" s="205"/>
      <c r="ACB33" s="205"/>
      <c r="ACC33" s="205"/>
      <c r="ACD33" s="205"/>
      <c r="ACE33" s="205"/>
      <c r="ACF33" s="205"/>
      <c r="ACG33" s="205"/>
      <c r="ACH33" s="205"/>
      <c r="ACI33" s="205"/>
      <c r="ACJ33" s="205"/>
      <c r="ACK33" s="205"/>
      <c r="ACL33" s="205"/>
      <c r="ACM33" s="205"/>
      <c r="ACN33" s="205"/>
      <c r="ACO33" s="205"/>
      <c r="ACP33" s="205"/>
      <c r="ACQ33" s="205"/>
      <c r="ACR33" s="205"/>
      <c r="ACS33" s="205"/>
      <c r="ACT33" s="205"/>
      <c r="ACU33" s="205"/>
      <c r="ACV33" s="205"/>
      <c r="ACW33" s="205"/>
      <c r="ACX33" s="205"/>
      <c r="ACY33" s="205"/>
      <c r="ACZ33" s="205"/>
      <c r="ADA33" s="205"/>
      <c r="ADB33" s="205"/>
      <c r="ADC33" s="205"/>
      <c r="ADD33" s="205"/>
      <c r="ADE33" s="205"/>
      <c r="ADF33" s="205"/>
      <c r="ADG33" s="205"/>
      <c r="ADH33" s="205"/>
      <c r="ADI33" s="205"/>
      <c r="ADJ33" s="205"/>
      <c r="ADK33" s="205"/>
      <c r="ADL33" s="205"/>
      <c r="ADM33" s="205"/>
      <c r="ADN33" s="205"/>
      <c r="ADO33" s="205"/>
      <c r="ADP33" s="205"/>
      <c r="ADQ33" s="205"/>
      <c r="ADR33" s="205"/>
      <c r="ADS33" s="205"/>
      <c r="ADT33" s="205"/>
      <c r="ADU33" s="205"/>
      <c r="ADV33" s="205"/>
      <c r="ADW33" s="205"/>
      <c r="ADX33" s="205"/>
      <c r="ADY33" s="205"/>
      <c r="ADZ33" s="205"/>
      <c r="AEA33" s="205"/>
      <c r="AEB33" s="205"/>
      <c r="AEC33" s="205"/>
      <c r="AED33" s="205"/>
      <c r="AEE33" s="205"/>
      <c r="AEF33" s="205"/>
      <c r="AEG33" s="205"/>
      <c r="AEH33" s="205"/>
      <c r="AEI33" s="205"/>
      <c r="AEJ33" s="205"/>
      <c r="AEK33" s="205"/>
      <c r="AEL33" s="205"/>
      <c r="AEM33" s="205"/>
      <c r="AEN33" s="205"/>
      <c r="AEO33" s="205"/>
      <c r="AEP33" s="205"/>
      <c r="AEQ33" s="205"/>
      <c r="AER33" s="205"/>
      <c r="AES33" s="205"/>
      <c r="AET33" s="205"/>
      <c r="AEU33" s="205"/>
      <c r="AEV33" s="205"/>
      <c r="AEW33" s="205"/>
      <c r="AEX33" s="205"/>
      <c r="AEY33" s="205"/>
      <c r="AEZ33" s="205"/>
      <c r="AFA33" s="205"/>
      <c r="AFB33" s="205"/>
      <c r="AFC33" s="205"/>
      <c r="AFD33" s="205"/>
      <c r="AFE33" s="205"/>
      <c r="AFF33" s="205"/>
      <c r="AFG33" s="205"/>
      <c r="AFH33" s="205"/>
      <c r="AFI33" s="205"/>
      <c r="AFJ33" s="205"/>
      <c r="AFK33" s="205"/>
      <c r="AFL33" s="205"/>
      <c r="AFM33" s="205"/>
      <c r="AFN33" s="205"/>
      <c r="AFO33" s="205"/>
      <c r="AFP33" s="205"/>
      <c r="AFQ33" s="205"/>
      <c r="AFR33" s="205"/>
      <c r="AFS33" s="205"/>
      <c r="AFT33" s="205"/>
      <c r="AFU33" s="205"/>
      <c r="AFV33" s="205"/>
      <c r="AFW33" s="205"/>
      <c r="AFX33" s="205"/>
      <c r="AFY33" s="205"/>
      <c r="AFZ33" s="205"/>
      <c r="AGA33" s="205"/>
      <c r="AGB33" s="205"/>
      <c r="AGC33" s="205"/>
      <c r="AGD33" s="205"/>
      <c r="AGE33" s="205"/>
      <c r="AGF33" s="205"/>
      <c r="AGG33" s="205"/>
      <c r="AGH33" s="205"/>
      <c r="AGI33" s="205"/>
      <c r="AGJ33" s="205"/>
      <c r="AGK33" s="205"/>
      <c r="AGL33" s="205"/>
      <c r="AGM33" s="205"/>
      <c r="AGN33" s="205"/>
      <c r="AGO33" s="205"/>
      <c r="AGP33" s="205"/>
      <c r="AGQ33" s="205"/>
      <c r="AGR33" s="205"/>
      <c r="AGS33" s="205"/>
      <c r="AGT33" s="205"/>
      <c r="AGU33" s="205"/>
      <c r="AGV33" s="205"/>
      <c r="AGW33" s="205"/>
      <c r="AGX33" s="205"/>
      <c r="AGY33" s="205"/>
      <c r="AGZ33" s="205"/>
      <c r="AHA33" s="205"/>
      <c r="AHB33" s="205"/>
      <c r="AHC33" s="205"/>
      <c r="AHD33" s="205"/>
      <c r="AHE33" s="205"/>
      <c r="AHF33" s="205"/>
      <c r="AHG33" s="205"/>
      <c r="AHH33" s="205"/>
      <c r="AHI33" s="205"/>
      <c r="AHJ33" s="205"/>
      <c r="AHK33" s="205"/>
      <c r="AHL33" s="205"/>
      <c r="AHM33" s="205"/>
      <c r="AHN33" s="205"/>
      <c r="AHO33" s="205"/>
      <c r="AHP33" s="205"/>
      <c r="AHQ33" s="205"/>
      <c r="AHR33" s="205"/>
      <c r="AHS33" s="205"/>
      <c r="AHT33" s="205"/>
      <c r="AHU33" s="205"/>
      <c r="AHV33" s="205"/>
      <c r="AHW33" s="205"/>
      <c r="AHX33" s="205"/>
      <c r="AHY33" s="205"/>
      <c r="AHZ33" s="205"/>
      <c r="AIA33" s="205"/>
      <c r="AIB33" s="205"/>
      <c r="AIC33" s="205"/>
      <c r="AID33" s="205"/>
      <c r="AIE33" s="205"/>
      <c r="AIF33" s="205"/>
      <c r="AIG33" s="205"/>
      <c r="AIH33" s="205"/>
      <c r="AII33" s="205"/>
      <c r="AIJ33" s="205"/>
      <c r="AIK33" s="205"/>
      <c r="AIL33" s="205"/>
      <c r="AIM33" s="205"/>
      <c r="AIN33" s="205"/>
      <c r="AIO33" s="205"/>
      <c r="AIP33" s="205"/>
      <c r="AIQ33" s="205"/>
      <c r="AIR33" s="205"/>
      <c r="AIS33" s="205"/>
      <c r="AIT33" s="205"/>
      <c r="AIU33" s="205"/>
      <c r="AIV33" s="205"/>
      <c r="AIW33" s="205"/>
      <c r="AIX33" s="205"/>
      <c r="AIY33" s="205"/>
      <c r="AIZ33" s="205"/>
      <c r="AJA33" s="205"/>
      <c r="AJB33" s="205"/>
      <c r="AJC33" s="205"/>
      <c r="AJD33" s="205"/>
      <c r="AJE33" s="205"/>
      <c r="AJF33" s="205"/>
      <c r="AJG33" s="205"/>
      <c r="AJH33" s="205"/>
      <c r="AJI33" s="205"/>
      <c r="AJJ33" s="205"/>
      <c r="AJK33" s="205"/>
      <c r="AJL33" s="205"/>
      <c r="AJM33" s="205"/>
      <c r="AJN33" s="205"/>
      <c r="AJO33" s="205"/>
      <c r="AJP33" s="205"/>
      <c r="AJQ33" s="205"/>
      <c r="AJR33" s="205"/>
      <c r="AJS33" s="205"/>
      <c r="AJT33" s="205"/>
      <c r="AJU33" s="205"/>
      <c r="AJV33" s="205"/>
      <c r="AJW33" s="205"/>
      <c r="AJX33" s="205"/>
      <c r="AJY33" s="205"/>
      <c r="AJZ33" s="205"/>
      <c r="AKA33" s="205"/>
      <c r="AKB33" s="205"/>
      <c r="AKC33" s="205"/>
      <c r="AKD33" s="205"/>
      <c r="AKE33" s="205"/>
      <c r="AKF33" s="205"/>
      <c r="AKG33" s="205"/>
      <c r="AKH33" s="205"/>
      <c r="AKI33" s="205"/>
      <c r="AKJ33" s="205"/>
      <c r="AKK33" s="205"/>
      <c r="AKL33" s="205"/>
      <c r="AKM33" s="205"/>
      <c r="AKN33" s="205"/>
      <c r="AKO33" s="205"/>
      <c r="AKP33" s="205"/>
      <c r="AKQ33" s="205"/>
      <c r="AKR33" s="205"/>
      <c r="AKS33" s="205"/>
      <c r="AKT33" s="205"/>
      <c r="AKU33" s="205"/>
      <c r="AKV33" s="205"/>
      <c r="AKW33" s="205"/>
      <c r="AKX33" s="205"/>
      <c r="AKY33" s="205"/>
      <c r="AKZ33" s="205"/>
      <c r="ALA33" s="205"/>
      <c r="ALB33" s="205"/>
      <c r="ALC33" s="205"/>
      <c r="ALD33" s="205"/>
      <c r="ALE33" s="205"/>
      <c r="ALF33" s="205"/>
      <c r="ALG33" s="205"/>
      <c r="ALH33" s="205"/>
      <c r="ALI33" s="205"/>
      <c r="ALJ33" s="205"/>
      <c r="ALK33" s="205"/>
      <c r="ALL33" s="205"/>
      <c r="ALM33" s="205"/>
      <c r="ALN33" s="205"/>
      <c r="ALO33" s="205"/>
      <c r="ALP33" s="205"/>
      <c r="ALQ33" s="205"/>
      <c r="ALR33" s="205"/>
      <c r="ALS33" s="205"/>
      <c r="ALT33" s="205"/>
      <c r="ALU33" s="205"/>
      <c r="ALV33" s="205"/>
      <c r="ALW33" s="205"/>
      <c r="ALX33" s="205"/>
      <c r="ALY33" s="205"/>
      <c r="ALZ33" s="205"/>
      <c r="AMA33" s="205"/>
      <c r="AMB33" s="205"/>
      <c r="AMC33" s="205"/>
      <c r="AMD33" s="205"/>
      <c r="AME33" s="205"/>
      <c r="AMF33" s="205"/>
      <c r="AMG33" s="205"/>
      <c r="AMH33" s="205"/>
      <c r="AMI33" s="205"/>
      <c r="AMJ33" s="205"/>
      <c r="AMK33" s="205"/>
      <c r="AML33" s="205"/>
      <c r="AMM33" s="205"/>
      <c r="AMN33" s="205"/>
      <c r="AMO33" s="205"/>
      <c r="AMP33" s="205"/>
      <c r="AMQ33" s="205"/>
      <c r="AMR33" s="205"/>
      <c r="AMS33" s="205"/>
      <c r="AMT33" s="205"/>
      <c r="AMU33" s="205"/>
      <c r="AMV33" s="205"/>
      <c r="AMW33" s="205"/>
      <c r="AMX33" s="205"/>
      <c r="AMY33" s="205"/>
      <c r="AMZ33" s="205"/>
      <c r="ANA33" s="205"/>
      <c r="ANB33" s="205"/>
      <c r="ANC33" s="205"/>
      <c r="AND33" s="205"/>
      <c r="ANE33" s="205"/>
      <c r="ANF33" s="205"/>
      <c r="ANG33" s="205"/>
      <c r="ANH33" s="205"/>
      <c r="ANI33" s="205"/>
      <c r="ANJ33" s="205"/>
      <c r="ANK33" s="205"/>
      <c r="ANL33" s="205"/>
      <c r="ANM33" s="205"/>
      <c r="ANN33" s="205"/>
      <c r="ANO33" s="205"/>
      <c r="ANP33" s="205"/>
      <c r="ANQ33" s="205"/>
      <c r="ANR33" s="205"/>
      <c r="ANS33" s="205"/>
      <c r="ANT33" s="205"/>
      <c r="ANU33" s="205"/>
      <c r="ANV33" s="205"/>
      <c r="ANW33" s="205"/>
      <c r="ANX33" s="205"/>
      <c r="ANY33" s="205"/>
      <c r="ANZ33" s="205"/>
      <c r="AOA33" s="205"/>
      <c r="AOB33" s="205"/>
      <c r="AOC33" s="205"/>
      <c r="AOD33" s="205"/>
      <c r="AOE33" s="205"/>
      <c r="AOF33" s="205"/>
      <c r="AOG33" s="205"/>
      <c r="AOH33" s="205"/>
      <c r="AOI33" s="205"/>
      <c r="AOJ33" s="205"/>
      <c r="AOK33" s="205"/>
      <c r="AOL33" s="205"/>
      <c r="AOM33" s="205"/>
      <c r="AON33" s="205"/>
      <c r="AOO33" s="205"/>
      <c r="AOP33" s="205"/>
      <c r="AOQ33" s="205"/>
      <c r="AOR33" s="205"/>
      <c r="AOS33" s="205"/>
      <c r="AOT33" s="205"/>
      <c r="AOU33" s="205"/>
      <c r="AOV33" s="205"/>
      <c r="AOW33" s="205"/>
      <c r="AOX33" s="205"/>
      <c r="AOY33" s="205"/>
      <c r="AOZ33" s="205"/>
      <c r="APA33" s="205"/>
      <c r="APB33" s="205"/>
      <c r="APC33" s="205"/>
      <c r="APD33" s="205"/>
      <c r="APE33" s="205"/>
      <c r="APF33" s="205"/>
      <c r="APG33" s="205"/>
      <c r="APH33" s="205"/>
      <c r="API33" s="205"/>
      <c r="APJ33" s="205"/>
      <c r="APK33" s="205"/>
      <c r="APL33" s="205"/>
      <c r="APM33" s="205"/>
      <c r="APN33" s="205"/>
      <c r="APO33" s="205"/>
      <c r="APP33" s="205"/>
      <c r="APQ33" s="205"/>
      <c r="APR33" s="205"/>
      <c r="APS33" s="205"/>
      <c r="APT33" s="205"/>
      <c r="APU33" s="205"/>
      <c r="APV33" s="205"/>
      <c r="APW33" s="205"/>
      <c r="APX33" s="205"/>
      <c r="APY33" s="205"/>
      <c r="APZ33" s="205"/>
      <c r="AQA33" s="205"/>
      <c r="AQB33" s="205"/>
      <c r="AQC33" s="205"/>
      <c r="AQD33" s="205"/>
      <c r="AQE33" s="205"/>
      <c r="AQF33" s="205"/>
      <c r="AQG33" s="205"/>
      <c r="AQH33" s="205"/>
      <c r="AQI33" s="205"/>
      <c r="AQJ33" s="205"/>
      <c r="AQK33" s="205"/>
      <c r="AQL33" s="205"/>
      <c r="AQM33" s="205"/>
      <c r="AQN33" s="205"/>
      <c r="AQO33" s="205"/>
      <c r="AQP33" s="205"/>
      <c r="AQQ33" s="205"/>
      <c r="AQR33" s="205"/>
      <c r="AQS33" s="205"/>
      <c r="AQT33" s="205"/>
      <c r="AQU33" s="205"/>
      <c r="AQV33" s="205"/>
      <c r="AQW33" s="205"/>
      <c r="AQX33" s="205"/>
      <c r="AQY33" s="205"/>
      <c r="AQZ33" s="205"/>
      <c r="ARA33" s="205"/>
      <c r="ARB33" s="205"/>
      <c r="ARC33" s="205"/>
      <c r="ARD33" s="205"/>
      <c r="ARE33" s="205"/>
      <c r="ARF33" s="205"/>
      <c r="ARG33" s="205"/>
      <c r="ARH33" s="205"/>
      <c r="ARI33" s="205"/>
      <c r="ARJ33" s="205"/>
      <c r="ARK33" s="205"/>
      <c r="ARL33" s="205"/>
      <c r="ARM33" s="205"/>
      <c r="ARN33" s="205"/>
      <c r="ARO33" s="205"/>
      <c r="ARP33" s="205"/>
      <c r="ARQ33" s="205"/>
      <c r="ARR33" s="205"/>
      <c r="ARS33" s="205"/>
      <c r="ART33" s="205"/>
      <c r="ARU33" s="205"/>
      <c r="ARV33" s="205"/>
      <c r="ARW33" s="205"/>
      <c r="ARX33" s="205"/>
      <c r="ARY33" s="205"/>
      <c r="ARZ33" s="205"/>
      <c r="ASA33" s="205"/>
      <c r="ASB33" s="205"/>
      <c r="ASC33" s="205"/>
      <c r="ASD33" s="205"/>
      <c r="ASE33" s="205"/>
      <c r="ASF33" s="205"/>
      <c r="ASG33" s="205"/>
      <c r="ASH33" s="205"/>
      <c r="ASI33" s="205"/>
      <c r="ASJ33" s="205"/>
      <c r="ASK33" s="205"/>
      <c r="ASL33" s="205"/>
      <c r="ASM33" s="205"/>
      <c r="ASN33" s="205"/>
      <c r="ASO33" s="205"/>
      <c r="ASP33" s="205"/>
      <c r="ASQ33" s="205"/>
      <c r="ASR33" s="205"/>
      <c r="ASS33" s="205"/>
      <c r="AST33" s="205"/>
      <c r="ASU33" s="205"/>
      <c r="ASV33" s="205"/>
      <c r="ASW33" s="205"/>
      <c r="ASX33" s="205"/>
      <c r="ASY33" s="205"/>
      <c r="ASZ33" s="205"/>
      <c r="ATA33" s="205"/>
      <c r="ATB33" s="205"/>
      <c r="ATC33" s="205"/>
      <c r="ATD33" s="205"/>
      <c r="ATE33" s="205"/>
      <c r="ATF33" s="205"/>
      <c r="ATG33" s="205"/>
      <c r="ATH33" s="205"/>
      <c r="ATI33" s="205"/>
      <c r="ATJ33" s="205"/>
      <c r="ATK33" s="205"/>
      <c r="ATL33" s="205"/>
      <c r="ATM33" s="205"/>
      <c r="ATN33" s="205"/>
      <c r="ATO33" s="205"/>
      <c r="ATP33" s="205"/>
      <c r="ATQ33" s="205"/>
      <c r="ATR33" s="205"/>
      <c r="ATS33" s="205"/>
      <c r="ATT33" s="205"/>
      <c r="ATU33" s="205"/>
      <c r="ATV33" s="205"/>
      <c r="ATW33" s="205"/>
      <c r="ATX33" s="205"/>
      <c r="ATY33" s="205"/>
      <c r="ATZ33" s="205"/>
      <c r="AUA33" s="205"/>
      <c r="AUB33" s="205"/>
      <c r="AUC33" s="205"/>
      <c r="AUD33" s="205"/>
      <c r="AUE33" s="205"/>
      <c r="AUF33" s="205"/>
      <c r="AUG33" s="205"/>
      <c r="AUH33" s="205"/>
      <c r="AUI33" s="205"/>
      <c r="AUJ33" s="205"/>
      <c r="AUK33" s="205"/>
      <c r="AUL33" s="205"/>
      <c r="AUM33" s="205"/>
      <c r="AUN33" s="205"/>
      <c r="AUO33" s="205"/>
      <c r="AUP33" s="205"/>
      <c r="AUQ33" s="205"/>
      <c r="AUR33" s="205"/>
      <c r="AUS33" s="205"/>
      <c r="AUT33" s="205"/>
      <c r="AUU33" s="205"/>
      <c r="AUV33" s="205"/>
      <c r="AUW33" s="205"/>
      <c r="AUX33" s="205"/>
      <c r="AUY33" s="205"/>
      <c r="AUZ33" s="205"/>
      <c r="AVA33" s="205"/>
      <c r="AVB33" s="205"/>
      <c r="AVC33" s="205"/>
      <c r="AVD33" s="205"/>
      <c r="AVE33" s="205"/>
      <c r="AVF33" s="205"/>
      <c r="AVG33" s="205"/>
      <c r="AVH33" s="205"/>
      <c r="AVI33" s="205"/>
      <c r="AVJ33" s="205"/>
      <c r="AVK33" s="205"/>
      <c r="AVL33" s="205"/>
      <c r="AVM33" s="205"/>
      <c r="AVN33" s="205"/>
      <c r="AVO33" s="205"/>
      <c r="AVP33" s="205"/>
      <c r="AVQ33" s="205"/>
      <c r="AVR33" s="205"/>
      <c r="AVS33" s="205"/>
      <c r="AVT33" s="205"/>
      <c r="AVU33" s="205"/>
      <c r="AVV33" s="205"/>
      <c r="AVW33" s="205"/>
      <c r="AVX33" s="205"/>
      <c r="AVY33" s="205"/>
      <c r="AVZ33" s="205"/>
      <c r="AWA33" s="205"/>
      <c r="AWB33" s="205"/>
      <c r="AWC33" s="205"/>
      <c r="AWD33" s="205"/>
      <c r="AWE33" s="205"/>
      <c r="AWF33" s="205"/>
      <c r="AWG33" s="205"/>
      <c r="AWH33" s="205"/>
      <c r="AWI33" s="205"/>
      <c r="AWJ33" s="205"/>
      <c r="AWK33" s="205"/>
      <c r="AWL33" s="205"/>
      <c r="AWM33" s="205"/>
      <c r="AWN33" s="205"/>
      <c r="AWO33" s="205"/>
      <c r="AWP33" s="205"/>
      <c r="AWQ33" s="205"/>
      <c r="AWR33" s="205"/>
      <c r="AWS33" s="205"/>
      <c r="AWT33" s="205"/>
      <c r="AWU33" s="205"/>
      <c r="AWV33" s="205"/>
      <c r="AWW33" s="205"/>
      <c r="AWX33" s="205"/>
      <c r="AWY33" s="205"/>
      <c r="AWZ33" s="205"/>
      <c r="AXA33" s="205"/>
      <c r="AXB33" s="205"/>
      <c r="AXC33" s="205"/>
      <c r="AXD33" s="205"/>
      <c r="AXE33" s="205"/>
      <c r="AXF33" s="205"/>
      <c r="AXG33" s="205"/>
      <c r="AXH33" s="205"/>
      <c r="AXI33" s="205"/>
      <c r="AXJ33" s="205"/>
      <c r="AXK33" s="205"/>
      <c r="AXL33" s="205"/>
      <c r="AXM33" s="205"/>
      <c r="AXN33" s="205"/>
      <c r="AXO33" s="205"/>
      <c r="AXP33" s="205"/>
      <c r="AXQ33" s="205"/>
      <c r="AXR33" s="205"/>
      <c r="AXS33" s="205"/>
      <c r="AXT33" s="205"/>
      <c r="AXU33" s="205"/>
      <c r="AXV33" s="205"/>
      <c r="AXW33" s="205"/>
      <c r="AXX33" s="205"/>
      <c r="AXY33" s="205"/>
      <c r="AXZ33" s="205"/>
      <c r="AYA33" s="205"/>
      <c r="AYB33" s="205"/>
      <c r="AYC33" s="205"/>
      <c r="AYD33" s="205"/>
      <c r="AYE33" s="205"/>
      <c r="AYF33" s="205"/>
      <c r="AYG33" s="205"/>
      <c r="AYH33" s="205"/>
      <c r="AYI33" s="205"/>
      <c r="AYJ33" s="205"/>
      <c r="AYK33" s="205"/>
      <c r="AYL33" s="205"/>
      <c r="AYM33" s="205"/>
      <c r="AYN33" s="205"/>
      <c r="AYO33" s="205"/>
      <c r="AYP33" s="205"/>
      <c r="AYQ33" s="205"/>
      <c r="AYR33" s="205"/>
      <c r="AYS33" s="205"/>
      <c r="AYT33" s="205"/>
      <c r="AYU33" s="205"/>
      <c r="AYV33" s="205"/>
      <c r="AYW33" s="205"/>
      <c r="AYX33" s="205"/>
      <c r="AYY33" s="205"/>
      <c r="AYZ33" s="205"/>
      <c r="AZA33" s="205"/>
      <c r="AZB33" s="205"/>
      <c r="AZC33" s="205"/>
      <c r="AZD33" s="205"/>
      <c r="AZE33" s="205"/>
      <c r="AZF33" s="205"/>
      <c r="AZG33" s="205"/>
      <c r="AZH33" s="205"/>
      <c r="AZI33" s="205"/>
      <c r="AZJ33" s="205"/>
      <c r="AZK33" s="205"/>
      <c r="AZL33" s="205"/>
      <c r="AZM33" s="205"/>
      <c r="AZN33" s="205"/>
      <c r="AZO33" s="205"/>
      <c r="AZP33" s="205"/>
      <c r="AZQ33" s="205"/>
      <c r="AZR33" s="205"/>
      <c r="AZS33" s="205"/>
      <c r="AZT33" s="205"/>
      <c r="AZU33" s="205"/>
      <c r="AZV33" s="205"/>
      <c r="AZW33" s="205"/>
      <c r="AZX33" s="205"/>
      <c r="AZY33" s="205"/>
      <c r="AZZ33" s="205"/>
      <c r="BAA33" s="205"/>
      <c r="BAB33" s="205"/>
      <c r="BAC33" s="205"/>
      <c r="BAD33" s="205"/>
      <c r="BAE33" s="205"/>
      <c r="BAF33" s="205"/>
      <c r="BAG33" s="205"/>
      <c r="BAH33" s="205"/>
      <c r="BAI33" s="205"/>
      <c r="BAJ33" s="205"/>
      <c r="BAK33" s="205"/>
      <c r="BAL33" s="205"/>
      <c r="BAM33" s="205"/>
      <c r="BAN33" s="205"/>
      <c r="BAO33" s="205"/>
      <c r="BAP33" s="205"/>
      <c r="BAQ33" s="205"/>
      <c r="BAR33" s="205"/>
      <c r="BAS33" s="205"/>
      <c r="BAT33" s="205"/>
      <c r="BAU33" s="205"/>
      <c r="BAV33" s="205"/>
      <c r="BAW33" s="205"/>
      <c r="BAX33" s="205"/>
      <c r="BAY33" s="205"/>
      <c r="BAZ33" s="205"/>
      <c r="BBA33" s="205"/>
      <c r="BBB33" s="205"/>
      <c r="BBC33" s="205"/>
      <c r="BBD33" s="205"/>
      <c r="BBE33" s="205"/>
      <c r="BBF33" s="205"/>
      <c r="BBG33" s="205"/>
      <c r="BBH33" s="205"/>
      <c r="BBI33" s="205"/>
      <c r="BBJ33" s="205"/>
      <c r="BBK33" s="205"/>
      <c r="BBL33" s="205"/>
      <c r="BBM33" s="205"/>
      <c r="BBN33" s="205"/>
      <c r="BBO33" s="205"/>
      <c r="BBP33" s="205"/>
      <c r="BBQ33" s="205"/>
      <c r="BBR33" s="205"/>
      <c r="BBS33" s="205"/>
      <c r="BBT33" s="205"/>
      <c r="BBU33" s="205"/>
      <c r="BBV33" s="205"/>
      <c r="BBW33" s="205"/>
      <c r="BBX33" s="205"/>
      <c r="BBY33" s="205"/>
      <c r="BBZ33" s="205"/>
      <c r="BCA33" s="205"/>
      <c r="BCB33" s="205"/>
      <c r="BCC33" s="205"/>
      <c r="BCD33" s="205"/>
      <c r="BCE33" s="205"/>
      <c r="BCF33" s="205"/>
      <c r="BCG33" s="205"/>
      <c r="BCH33" s="205"/>
      <c r="BCI33" s="205"/>
      <c r="BCJ33" s="205"/>
      <c r="BCK33" s="205"/>
      <c r="BCL33" s="205"/>
      <c r="BCM33" s="205"/>
      <c r="BCN33" s="205"/>
      <c r="BCO33" s="205"/>
      <c r="BCP33" s="205"/>
      <c r="BCQ33" s="205"/>
      <c r="BCR33" s="205"/>
      <c r="BCS33" s="205"/>
      <c r="BCT33" s="205"/>
      <c r="BCU33" s="205"/>
      <c r="BCV33" s="205"/>
      <c r="BCW33" s="205"/>
      <c r="BCX33" s="205"/>
      <c r="BCY33" s="205"/>
      <c r="BCZ33" s="205"/>
      <c r="BDA33" s="205"/>
      <c r="BDB33" s="205"/>
      <c r="BDC33" s="205"/>
      <c r="BDD33" s="205"/>
      <c r="BDE33" s="205"/>
      <c r="BDF33" s="205"/>
      <c r="BDG33" s="205"/>
      <c r="BDH33" s="205"/>
      <c r="BDI33" s="205"/>
      <c r="BDJ33" s="205"/>
      <c r="BDK33" s="205"/>
      <c r="BDL33" s="205"/>
      <c r="BDM33" s="205"/>
      <c r="BDN33" s="205"/>
      <c r="BDO33" s="205"/>
      <c r="BDP33" s="205"/>
      <c r="BDQ33" s="205"/>
      <c r="BDR33" s="205"/>
      <c r="BDS33" s="205"/>
      <c r="BDT33" s="205"/>
      <c r="BDU33" s="205"/>
      <c r="BDV33" s="205"/>
      <c r="BDW33" s="205"/>
      <c r="BDX33" s="205"/>
      <c r="BDY33" s="205"/>
      <c r="BDZ33" s="205"/>
      <c r="BEA33" s="205"/>
      <c r="BEB33" s="205"/>
      <c r="BEC33" s="205"/>
      <c r="BED33" s="205"/>
      <c r="BEE33" s="205"/>
      <c r="BEF33" s="205"/>
      <c r="BEG33" s="205"/>
      <c r="BEH33" s="205"/>
      <c r="BEI33" s="205"/>
      <c r="BEJ33" s="205"/>
      <c r="BEK33" s="205"/>
      <c r="BEL33" s="205"/>
      <c r="BEM33" s="205"/>
      <c r="BEN33" s="205"/>
      <c r="BEO33" s="205"/>
      <c r="BEP33" s="205"/>
      <c r="BEQ33" s="205"/>
      <c r="BER33" s="205"/>
      <c r="BES33" s="205"/>
      <c r="BET33" s="205"/>
      <c r="BEU33" s="205"/>
      <c r="BEV33" s="205"/>
      <c r="BEW33" s="205"/>
      <c r="BEX33" s="205"/>
      <c r="BEY33" s="205"/>
      <c r="BEZ33" s="205"/>
      <c r="BFA33" s="205"/>
      <c r="BFB33" s="205"/>
      <c r="BFC33" s="205"/>
      <c r="BFD33" s="205"/>
      <c r="BFE33" s="205"/>
      <c r="BFF33" s="205"/>
      <c r="BFG33" s="205"/>
      <c r="BFH33" s="205"/>
      <c r="BFI33" s="205"/>
      <c r="BFJ33" s="205"/>
      <c r="BFK33" s="205"/>
      <c r="BFL33" s="205"/>
      <c r="BFM33" s="205"/>
      <c r="BFN33" s="205"/>
      <c r="BFO33" s="205"/>
      <c r="BFP33" s="205"/>
      <c r="BFQ33" s="205"/>
      <c r="BFR33" s="205"/>
      <c r="BFS33" s="205"/>
      <c r="BFT33" s="205"/>
      <c r="BFU33" s="205"/>
      <c r="BFV33" s="205"/>
      <c r="BFW33" s="205"/>
      <c r="BFX33" s="205"/>
      <c r="BFY33" s="205"/>
      <c r="BFZ33" s="205"/>
      <c r="BGA33" s="205"/>
      <c r="BGB33" s="205"/>
      <c r="BGC33" s="205"/>
      <c r="BGD33" s="205"/>
      <c r="BGE33" s="205"/>
      <c r="BGF33" s="205"/>
      <c r="BGG33" s="205"/>
      <c r="BGH33" s="205"/>
      <c r="BGI33" s="205"/>
      <c r="BGJ33" s="205"/>
      <c r="BGK33" s="205"/>
      <c r="BGL33" s="205"/>
      <c r="BGM33" s="205"/>
      <c r="BGN33" s="205"/>
      <c r="BGO33" s="205"/>
      <c r="BGP33" s="205"/>
      <c r="BGQ33" s="205"/>
      <c r="BGR33" s="205"/>
      <c r="BGS33" s="205"/>
      <c r="BGT33" s="205"/>
      <c r="BGU33" s="205"/>
      <c r="BGV33" s="205"/>
      <c r="BGW33" s="205"/>
      <c r="BGX33" s="205"/>
      <c r="BGY33" s="205"/>
      <c r="BGZ33" s="205"/>
      <c r="BHA33" s="205"/>
      <c r="BHB33" s="205"/>
      <c r="BHC33" s="205"/>
      <c r="BHD33" s="205"/>
      <c r="BHE33" s="205"/>
      <c r="BHF33" s="205"/>
      <c r="BHG33" s="205"/>
      <c r="BHH33" s="205"/>
      <c r="BHI33" s="205"/>
      <c r="BHJ33" s="205"/>
      <c r="BHK33" s="205"/>
      <c r="BHL33" s="205"/>
      <c r="BHM33" s="205"/>
      <c r="BHN33" s="205"/>
      <c r="BHO33" s="205"/>
      <c r="BHP33" s="205"/>
      <c r="BHQ33" s="205"/>
      <c r="BHR33" s="205"/>
      <c r="BHS33" s="205"/>
      <c r="BHT33" s="205"/>
      <c r="BHU33" s="205"/>
      <c r="BHV33" s="205"/>
      <c r="BHW33" s="205"/>
      <c r="BHX33" s="205"/>
      <c r="BHY33" s="205"/>
      <c r="BHZ33" s="205"/>
      <c r="BIA33" s="205"/>
      <c r="BIB33" s="205"/>
      <c r="BIC33" s="205"/>
      <c r="BID33" s="205"/>
      <c r="BIE33" s="205"/>
      <c r="BIF33" s="205"/>
      <c r="BIG33" s="205"/>
      <c r="BIH33" s="205"/>
      <c r="BII33" s="205"/>
      <c r="BIJ33" s="205"/>
      <c r="BIK33" s="205"/>
      <c r="BIL33" s="205"/>
      <c r="BIM33" s="205"/>
      <c r="BIN33" s="205"/>
      <c r="BIO33" s="205"/>
      <c r="BIP33" s="205"/>
      <c r="BIQ33" s="205"/>
      <c r="BIR33" s="205"/>
      <c r="BIS33" s="205"/>
      <c r="BIT33" s="205"/>
      <c r="BIU33" s="205"/>
      <c r="BIV33" s="205"/>
      <c r="BIW33" s="205"/>
      <c r="BIX33" s="205"/>
      <c r="BIY33" s="205"/>
      <c r="BIZ33" s="205"/>
      <c r="BJA33" s="205"/>
      <c r="BJB33" s="205"/>
      <c r="BJC33" s="205"/>
      <c r="BJD33" s="205"/>
      <c r="BJE33" s="205"/>
      <c r="BJF33" s="205"/>
      <c r="BJG33" s="205"/>
      <c r="BJH33" s="205"/>
      <c r="BJI33" s="205"/>
      <c r="BJJ33" s="205"/>
      <c r="BJK33" s="205"/>
      <c r="BJL33" s="205"/>
      <c r="BJM33" s="205"/>
      <c r="BJN33" s="205"/>
      <c r="BJO33" s="205"/>
      <c r="BJP33" s="205"/>
      <c r="BJQ33" s="205"/>
      <c r="BJR33" s="205"/>
      <c r="BJS33" s="205"/>
      <c r="BJT33" s="205"/>
      <c r="BJU33" s="205"/>
      <c r="BJV33" s="205"/>
      <c r="BJW33" s="205"/>
      <c r="BJX33" s="205"/>
      <c r="BJY33" s="205"/>
      <c r="BJZ33" s="205"/>
      <c r="BKA33" s="205"/>
      <c r="BKB33" s="205"/>
      <c r="BKC33" s="205"/>
      <c r="BKD33" s="205"/>
      <c r="BKE33" s="205"/>
      <c r="BKF33" s="205"/>
      <c r="BKG33" s="205"/>
      <c r="BKH33" s="205"/>
      <c r="BKI33" s="205"/>
      <c r="BKJ33" s="205"/>
      <c r="BKK33" s="205"/>
      <c r="BKL33" s="205"/>
      <c r="BKM33" s="205"/>
      <c r="BKN33" s="205"/>
      <c r="BKO33" s="205"/>
      <c r="BKP33" s="205"/>
      <c r="BKQ33" s="205"/>
      <c r="BKR33" s="205"/>
      <c r="BKS33" s="205"/>
      <c r="BKT33" s="205"/>
      <c r="BKU33" s="205"/>
      <c r="BKV33" s="205"/>
      <c r="BKW33" s="205"/>
      <c r="BKX33" s="205"/>
      <c r="BKY33" s="205"/>
      <c r="BKZ33" s="205"/>
      <c r="BLA33" s="205"/>
      <c r="BLB33" s="205"/>
      <c r="BLC33" s="205"/>
      <c r="BLD33" s="205"/>
      <c r="BLE33" s="205"/>
      <c r="BLF33" s="205"/>
      <c r="BLG33" s="205"/>
      <c r="BLH33" s="205"/>
      <c r="BLI33" s="205"/>
      <c r="BLJ33" s="205"/>
      <c r="BLK33" s="205"/>
      <c r="BLL33" s="205"/>
      <c r="BLM33" s="205"/>
      <c r="BLN33" s="205"/>
      <c r="BLO33" s="205"/>
      <c r="BLP33" s="205"/>
      <c r="BLQ33" s="205"/>
      <c r="BLR33" s="205"/>
      <c r="BLS33" s="205"/>
      <c r="BLT33" s="205"/>
      <c r="BLU33" s="205"/>
      <c r="BLV33" s="205"/>
      <c r="BLW33" s="205"/>
      <c r="BLX33" s="205"/>
      <c r="BLY33" s="205"/>
      <c r="BLZ33" s="205"/>
      <c r="BMA33" s="205"/>
      <c r="BMB33" s="205"/>
      <c r="BMC33" s="205"/>
      <c r="BMD33" s="205"/>
      <c r="BME33" s="205"/>
      <c r="BMF33" s="205"/>
      <c r="BMG33" s="205"/>
      <c r="BMH33" s="205"/>
      <c r="BMI33" s="205"/>
      <c r="BMJ33" s="205"/>
      <c r="BMK33" s="205"/>
      <c r="BML33" s="205"/>
      <c r="BMM33" s="205"/>
      <c r="BMN33" s="205"/>
      <c r="BMO33" s="205"/>
      <c r="BMP33" s="205"/>
      <c r="BMQ33" s="205"/>
      <c r="BMR33" s="205"/>
      <c r="BMS33" s="205"/>
      <c r="BMT33" s="205"/>
      <c r="BMU33" s="205"/>
      <c r="BMV33" s="205"/>
      <c r="BMW33" s="205"/>
      <c r="BMX33" s="205"/>
      <c r="BMY33" s="205"/>
      <c r="BMZ33" s="205"/>
      <c r="BNA33" s="205"/>
      <c r="BNB33" s="205"/>
      <c r="BNC33" s="205"/>
      <c r="BND33" s="205"/>
      <c r="BNE33" s="205"/>
      <c r="BNF33" s="205"/>
      <c r="BNG33" s="205"/>
      <c r="BNH33" s="205"/>
      <c r="BNI33" s="205"/>
      <c r="BNJ33" s="205"/>
      <c r="BNK33" s="205"/>
      <c r="BNL33" s="205"/>
      <c r="BNM33" s="205"/>
      <c r="BNN33" s="205"/>
      <c r="BNO33" s="205"/>
      <c r="BNP33" s="205"/>
      <c r="BNQ33" s="205"/>
      <c r="BNR33" s="205"/>
      <c r="BNS33" s="205"/>
      <c r="BNT33" s="205"/>
      <c r="BNU33" s="205"/>
      <c r="BNV33" s="205"/>
      <c r="BNW33" s="205"/>
      <c r="BNX33" s="205"/>
      <c r="BNY33" s="205"/>
      <c r="BNZ33" s="205"/>
      <c r="BOA33" s="205"/>
      <c r="BOB33" s="205"/>
      <c r="BOC33" s="205"/>
      <c r="BOD33" s="205"/>
      <c r="BOE33" s="205"/>
      <c r="BOF33" s="205"/>
      <c r="BOG33" s="205"/>
      <c r="BOH33" s="205"/>
      <c r="BOI33" s="205"/>
      <c r="BOJ33" s="205"/>
      <c r="BOK33" s="205"/>
      <c r="BOL33" s="205"/>
      <c r="BOM33" s="205"/>
      <c r="BON33" s="205"/>
      <c r="BOO33" s="205"/>
      <c r="BOP33" s="205"/>
      <c r="BOQ33" s="205"/>
      <c r="BOR33" s="205"/>
      <c r="BOS33" s="205"/>
      <c r="BOT33" s="205"/>
      <c r="BOU33" s="205"/>
      <c r="BOV33" s="205"/>
      <c r="BOW33" s="205"/>
      <c r="BOX33" s="205"/>
      <c r="BOY33" s="205"/>
      <c r="BOZ33" s="205"/>
      <c r="BPA33" s="205"/>
      <c r="BPB33" s="205"/>
      <c r="BPC33" s="205"/>
      <c r="BPD33" s="205"/>
      <c r="BPE33" s="205"/>
      <c r="BPF33" s="205"/>
      <c r="BPG33" s="205"/>
      <c r="BPH33" s="205"/>
      <c r="BPI33" s="205"/>
      <c r="BPJ33" s="205"/>
      <c r="BPK33" s="205"/>
      <c r="BPL33" s="205"/>
      <c r="BPM33" s="205"/>
      <c r="BPN33" s="205"/>
      <c r="BPO33" s="205"/>
      <c r="BPP33" s="205"/>
      <c r="BPQ33" s="205"/>
      <c r="BPR33" s="205"/>
      <c r="BPS33" s="205"/>
      <c r="BPT33" s="205"/>
      <c r="BPU33" s="205"/>
      <c r="BPV33" s="205"/>
      <c r="BPW33" s="205"/>
      <c r="BPX33" s="205"/>
      <c r="BPY33" s="205"/>
      <c r="BPZ33" s="205"/>
      <c r="BQA33" s="205"/>
      <c r="BQB33" s="205"/>
      <c r="BQC33" s="205"/>
      <c r="BQD33" s="205"/>
      <c r="BQE33" s="205"/>
      <c r="BQF33" s="205"/>
      <c r="BQG33" s="205"/>
      <c r="BQH33" s="205"/>
      <c r="BQI33" s="205"/>
      <c r="BQJ33" s="205"/>
      <c r="BQK33" s="205"/>
      <c r="BQL33" s="205"/>
      <c r="BQM33" s="205"/>
      <c r="BQN33" s="205"/>
      <c r="BQO33" s="205"/>
      <c r="BQP33" s="205"/>
      <c r="BQQ33" s="205"/>
      <c r="BQR33" s="205"/>
      <c r="BQS33" s="205"/>
      <c r="BQT33" s="205"/>
      <c r="BQU33" s="205"/>
      <c r="BQV33" s="205"/>
      <c r="BQW33" s="205"/>
      <c r="BQX33" s="205"/>
      <c r="BQY33" s="205"/>
      <c r="BQZ33" s="205"/>
      <c r="BRA33" s="205"/>
      <c r="BRB33" s="205"/>
      <c r="BRC33" s="205"/>
      <c r="BRD33" s="205"/>
      <c r="BRE33" s="205"/>
      <c r="BRF33" s="205"/>
      <c r="BRG33" s="205"/>
      <c r="BRH33" s="205"/>
      <c r="BRI33" s="205"/>
      <c r="BRJ33" s="205"/>
      <c r="BRK33" s="205"/>
      <c r="BRL33" s="205"/>
      <c r="BRM33" s="205"/>
      <c r="BRN33" s="205"/>
      <c r="BRO33" s="205"/>
      <c r="BRP33" s="205"/>
      <c r="BRQ33" s="205"/>
      <c r="BRR33" s="205"/>
      <c r="BRS33" s="205"/>
      <c r="BRT33" s="205"/>
      <c r="BRU33" s="205"/>
      <c r="BRV33" s="205"/>
      <c r="BRW33" s="205"/>
      <c r="BRX33" s="205"/>
      <c r="BRY33" s="205"/>
      <c r="BRZ33" s="205"/>
      <c r="BSA33" s="205"/>
      <c r="BSB33" s="205"/>
      <c r="BSC33" s="205"/>
      <c r="BSD33" s="205"/>
      <c r="BSE33" s="205"/>
      <c r="BSF33" s="205"/>
      <c r="BSG33" s="205"/>
      <c r="BSH33" s="205"/>
      <c r="BSI33" s="205"/>
      <c r="BSJ33" s="205"/>
      <c r="BSK33" s="205"/>
      <c r="BSL33" s="205"/>
      <c r="BSM33" s="205"/>
      <c r="BSN33" s="205"/>
      <c r="BSO33" s="205"/>
      <c r="BSP33" s="205"/>
      <c r="BSQ33" s="205"/>
      <c r="BSR33" s="205"/>
      <c r="BSS33" s="205"/>
      <c r="BST33" s="205"/>
      <c r="BSU33" s="205"/>
      <c r="BSV33" s="205"/>
      <c r="BSW33" s="205"/>
      <c r="BSX33" s="205"/>
      <c r="BSY33" s="205"/>
      <c r="BSZ33" s="205"/>
      <c r="BTA33" s="205"/>
      <c r="BTB33" s="205"/>
      <c r="BTC33" s="205"/>
      <c r="BTD33" s="205"/>
      <c r="BTE33" s="205"/>
      <c r="BTF33" s="205"/>
      <c r="BTG33" s="205"/>
      <c r="BTH33" s="205"/>
      <c r="BTI33" s="205"/>
      <c r="BTJ33" s="205"/>
      <c r="BTK33" s="205"/>
      <c r="BTL33" s="205"/>
      <c r="BTM33" s="205"/>
      <c r="BTN33" s="205"/>
      <c r="BTO33" s="205"/>
      <c r="BTP33" s="205"/>
      <c r="BTQ33" s="205"/>
      <c r="BTR33" s="205"/>
      <c r="BTS33" s="205"/>
      <c r="BTT33" s="205"/>
      <c r="BTU33" s="205"/>
      <c r="BTV33" s="205"/>
      <c r="BTW33" s="205"/>
      <c r="BTX33" s="205"/>
      <c r="BTY33" s="205"/>
      <c r="BTZ33" s="205"/>
      <c r="BUA33" s="205"/>
      <c r="BUB33" s="205"/>
      <c r="BUC33" s="205"/>
      <c r="BUD33" s="205"/>
      <c r="BUE33" s="205"/>
      <c r="BUF33" s="205"/>
      <c r="BUG33" s="205"/>
      <c r="BUH33" s="205"/>
      <c r="BUI33" s="205"/>
      <c r="BUJ33" s="205"/>
      <c r="BUK33" s="205"/>
      <c r="BUL33" s="205"/>
      <c r="BUM33" s="205"/>
      <c r="BUN33" s="205"/>
      <c r="BUO33" s="205"/>
      <c r="BUP33" s="205"/>
      <c r="BUQ33" s="205"/>
      <c r="BUR33" s="205"/>
      <c r="BUS33" s="205"/>
      <c r="BUT33" s="205"/>
      <c r="BUU33" s="205"/>
      <c r="BUV33" s="205"/>
      <c r="BUW33" s="205"/>
      <c r="BUX33" s="205"/>
      <c r="BUY33" s="205"/>
      <c r="BUZ33" s="205"/>
      <c r="BVA33" s="205"/>
      <c r="BVB33" s="205"/>
      <c r="BVC33" s="205"/>
      <c r="BVD33" s="205"/>
      <c r="BVE33" s="205"/>
      <c r="BVF33" s="205"/>
      <c r="BVG33" s="205"/>
      <c r="BVH33" s="205"/>
      <c r="BVI33" s="205"/>
      <c r="BVJ33" s="205"/>
      <c r="BVK33" s="205"/>
      <c r="BVL33" s="205"/>
      <c r="BVM33" s="205"/>
      <c r="BVN33" s="205"/>
      <c r="BVO33" s="205"/>
      <c r="BVP33" s="205"/>
      <c r="BVQ33" s="205"/>
      <c r="BVR33" s="205"/>
      <c r="BVS33" s="205"/>
      <c r="BVT33" s="205"/>
      <c r="BVU33" s="205"/>
      <c r="BVV33" s="205"/>
      <c r="BVW33" s="205"/>
      <c r="BVX33" s="205"/>
      <c r="BVY33" s="205"/>
      <c r="BVZ33" s="205"/>
      <c r="BWA33" s="205"/>
      <c r="BWB33" s="205"/>
      <c r="BWC33" s="205"/>
      <c r="BWD33" s="205"/>
      <c r="BWE33" s="205"/>
      <c r="BWF33" s="205"/>
      <c r="BWG33" s="205"/>
      <c r="BWH33" s="205"/>
      <c r="BWI33" s="205"/>
      <c r="BWJ33" s="205"/>
      <c r="BWK33" s="205"/>
      <c r="BWL33" s="205"/>
      <c r="BWM33" s="205"/>
      <c r="BWN33" s="205"/>
      <c r="BWO33" s="205"/>
      <c r="BWP33" s="205"/>
      <c r="BWQ33" s="205"/>
      <c r="BWR33" s="205"/>
      <c r="BWS33" s="205"/>
      <c r="BWT33" s="205"/>
      <c r="BWU33" s="205"/>
      <c r="BWV33" s="205"/>
      <c r="BWW33" s="205"/>
      <c r="BWX33" s="205"/>
      <c r="BWY33" s="205"/>
      <c r="BWZ33" s="205"/>
      <c r="BXA33" s="205"/>
      <c r="BXB33" s="205"/>
      <c r="BXC33" s="205"/>
      <c r="BXD33" s="205"/>
      <c r="BXE33" s="205"/>
      <c r="BXF33" s="205"/>
      <c r="BXG33" s="205"/>
      <c r="BXH33" s="205"/>
      <c r="BXI33" s="205"/>
      <c r="BXJ33" s="205"/>
      <c r="BXK33" s="205"/>
      <c r="BXL33" s="205"/>
      <c r="BXM33" s="205"/>
      <c r="BXN33" s="205"/>
      <c r="BXO33" s="205"/>
      <c r="BXP33" s="205"/>
      <c r="BXQ33" s="205"/>
      <c r="BXR33" s="205"/>
      <c r="BXS33" s="205"/>
      <c r="BXT33" s="205"/>
      <c r="BXU33" s="205"/>
      <c r="BXV33" s="205"/>
      <c r="BXW33" s="205"/>
      <c r="BXX33" s="205"/>
      <c r="BXY33" s="205"/>
      <c r="BXZ33" s="205"/>
      <c r="BYA33" s="205"/>
      <c r="BYB33" s="205"/>
      <c r="BYC33" s="205"/>
      <c r="BYD33" s="205"/>
      <c r="BYE33" s="205"/>
      <c r="BYF33" s="205"/>
      <c r="BYG33" s="205"/>
      <c r="BYH33" s="205"/>
      <c r="BYI33" s="205"/>
      <c r="BYJ33" s="205"/>
      <c r="BYK33" s="205"/>
      <c r="BYL33" s="205"/>
      <c r="BYM33" s="205"/>
      <c r="BYN33" s="205"/>
      <c r="BYO33" s="205"/>
      <c r="BYP33" s="205"/>
      <c r="BYQ33" s="205"/>
      <c r="BYR33" s="205"/>
      <c r="BYS33" s="205"/>
      <c r="BYT33" s="205"/>
      <c r="BYU33" s="205"/>
      <c r="BYV33" s="205"/>
      <c r="BYW33" s="205"/>
      <c r="BYX33" s="205"/>
      <c r="BYY33" s="205"/>
      <c r="BYZ33" s="205"/>
      <c r="BZA33" s="205"/>
      <c r="BZB33" s="205"/>
      <c r="BZC33" s="205"/>
      <c r="BZD33" s="205"/>
      <c r="BZE33" s="205"/>
      <c r="BZF33" s="205"/>
      <c r="BZG33" s="205"/>
      <c r="BZH33" s="205"/>
      <c r="BZI33" s="205"/>
      <c r="BZJ33" s="205"/>
      <c r="BZK33" s="205"/>
      <c r="BZL33" s="205"/>
      <c r="BZM33" s="205"/>
      <c r="BZN33" s="205"/>
      <c r="BZO33" s="205"/>
      <c r="BZP33" s="205"/>
      <c r="BZQ33" s="205"/>
      <c r="BZR33" s="205"/>
      <c r="BZS33" s="205"/>
      <c r="BZT33" s="205"/>
      <c r="BZU33" s="205"/>
      <c r="BZV33" s="205"/>
      <c r="BZW33" s="205"/>
      <c r="BZX33" s="205"/>
      <c r="BZY33" s="205"/>
      <c r="BZZ33" s="205"/>
      <c r="CAA33" s="205"/>
      <c r="CAB33" s="205"/>
      <c r="CAC33" s="205"/>
      <c r="CAD33" s="205"/>
      <c r="CAE33" s="205"/>
      <c r="CAF33" s="205"/>
      <c r="CAG33" s="205"/>
      <c r="CAH33" s="205"/>
      <c r="CAI33" s="205"/>
      <c r="CAJ33" s="205"/>
      <c r="CAK33" s="205"/>
      <c r="CAL33" s="205"/>
      <c r="CAM33" s="205"/>
      <c r="CAN33" s="205"/>
      <c r="CAO33" s="205"/>
      <c r="CAP33" s="205"/>
      <c r="CAQ33" s="205"/>
      <c r="CAR33" s="205"/>
      <c r="CAS33" s="205"/>
      <c r="CAT33" s="205"/>
      <c r="CAU33" s="205"/>
      <c r="CAV33" s="205"/>
      <c r="CAW33" s="205"/>
      <c r="CAX33" s="205"/>
      <c r="CAY33" s="205"/>
      <c r="CAZ33" s="205"/>
      <c r="CBA33" s="205"/>
      <c r="CBB33" s="205"/>
      <c r="CBC33" s="205"/>
      <c r="CBD33" s="205"/>
      <c r="CBE33" s="205"/>
      <c r="CBF33" s="205"/>
      <c r="CBG33" s="205"/>
      <c r="CBH33" s="205"/>
      <c r="CBI33" s="205"/>
      <c r="CBJ33" s="205"/>
      <c r="CBK33" s="205"/>
      <c r="CBL33" s="205"/>
      <c r="CBM33" s="205"/>
      <c r="CBN33" s="205"/>
      <c r="CBO33" s="205"/>
      <c r="CBP33" s="205"/>
      <c r="CBQ33" s="205"/>
      <c r="CBR33" s="205"/>
      <c r="CBS33" s="205"/>
      <c r="CBT33" s="205"/>
      <c r="CBU33" s="205"/>
      <c r="CBV33" s="205"/>
      <c r="CBW33" s="205"/>
      <c r="CBX33" s="205"/>
      <c r="CBY33" s="205"/>
      <c r="CBZ33" s="205"/>
      <c r="CCA33" s="205"/>
      <c r="CCB33" s="205"/>
      <c r="CCC33" s="205"/>
      <c r="CCD33" s="205"/>
      <c r="CCE33" s="205"/>
      <c r="CCF33" s="205"/>
      <c r="CCG33" s="205"/>
      <c r="CCH33" s="205"/>
      <c r="CCI33" s="205"/>
      <c r="CCJ33" s="205"/>
      <c r="CCK33" s="205"/>
      <c r="CCL33" s="205"/>
      <c r="CCM33" s="205"/>
      <c r="CCN33" s="205"/>
      <c r="CCO33" s="205"/>
      <c r="CCP33" s="205"/>
      <c r="CCQ33" s="205"/>
      <c r="CCR33" s="205"/>
      <c r="CCS33" s="205"/>
      <c r="CCT33" s="205"/>
      <c r="CCU33" s="205"/>
      <c r="CCV33" s="205"/>
      <c r="CCW33" s="205"/>
      <c r="CCX33" s="205"/>
      <c r="CCY33" s="205"/>
      <c r="CCZ33" s="205"/>
      <c r="CDA33" s="205"/>
      <c r="CDB33" s="205"/>
      <c r="CDC33" s="205"/>
      <c r="CDD33" s="205"/>
      <c r="CDE33" s="205"/>
      <c r="CDF33" s="205"/>
      <c r="CDG33" s="205"/>
      <c r="CDH33" s="205"/>
      <c r="CDI33" s="205"/>
      <c r="CDJ33" s="205"/>
      <c r="CDK33" s="205"/>
      <c r="CDL33" s="205"/>
      <c r="CDM33" s="205"/>
      <c r="CDN33" s="205"/>
      <c r="CDO33" s="205"/>
      <c r="CDP33" s="205"/>
      <c r="CDQ33" s="205"/>
      <c r="CDR33" s="205"/>
      <c r="CDS33" s="205"/>
      <c r="CDT33" s="205"/>
      <c r="CDU33" s="205"/>
      <c r="CDV33" s="205"/>
      <c r="CDW33" s="205"/>
      <c r="CDX33" s="205"/>
      <c r="CDY33" s="205"/>
      <c r="CDZ33" s="205"/>
      <c r="CEA33" s="205"/>
      <c r="CEB33" s="205"/>
      <c r="CEC33" s="205"/>
      <c r="CED33" s="205"/>
      <c r="CEE33" s="205"/>
      <c r="CEF33" s="205"/>
      <c r="CEG33" s="205"/>
      <c r="CEH33" s="205"/>
      <c r="CEI33" s="205"/>
      <c r="CEJ33" s="205"/>
      <c r="CEK33" s="205"/>
      <c r="CEL33" s="205"/>
      <c r="CEM33" s="205"/>
      <c r="CEN33" s="205"/>
      <c r="CEO33" s="205"/>
      <c r="CEP33" s="205"/>
      <c r="CEQ33" s="205"/>
      <c r="CER33" s="205"/>
      <c r="CES33" s="205"/>
      <c r="CET33" s="205"/>
      <c r="CEU33" s="205"/>
      <c r="CEV33" s="205"/>
      <c r="CEW33" s="205"/>
      <c r="CEX33" s="205"/>
      <c r="CEY33" s="205"/>
      <c r="CEZ33" s="205"/>
      <c r="CFA33" s="205"/>
      <c r="CFB33" s="205"/>
      <c r="CFC33" s="205"/>
      <c r="CFD33" s="205"/>
      <c r="CFE33" s="205"/>
      <c r="CFF33" s="205"/>
      <c r="CFG33" s="205"/>
      <c r="CFH33" s="205"/>
      <c r="CFI33" s="205"/>
      <c r="CFJ33" s="205"/>
      <c r="CFK33" s="205"/>
      <c r="CFL33" s="205"/>
      <c r="CFM33" s="205"/>
      <c r="CFN33" s="205"/>
      <c r="CFO33" s="205"/>
      <c r="CFP33" s="205"/>
      <c r="CFQ33" s="205"/>
      <c r="CFR33" s="205"/>
      <c r="CFS33" s="205"/>
      <c r="CFT33" s="205"/>
      <c r="CFU33" s="205"/>
      <c r="CFV33" s="205"/>
      <c r="CFW33" s="205"/>
      <c r="CFX33" s="205"/>
      <c r="CFY33" s="205"/>
      <c r="CFZ33" s="205"/>
      <c r="CGA33" s="205"/>
      <c r="CGB33" s="205"/>
      <c r="CGC33" s="205"/>
      <c r="CGD33" s="205"/>
      <c r="CGE33" s="205"/>
      <c r="CGF33" s="205"/>
      <c r="CGG33" s="205"/>
      <c r="CGH33" s="205"/>
      <c r="CGI33" s="205"/>
      <c r="CGJ33" s="205"/>
      <c r="CGK33" s="205"/>
      <c r="CGL33" s="205"/>
      <c r="CGM33" s="205"/>
      <c r="CGN33" s="205"/>
      <c r="CGO33" s="205"/>
      <c r="CGP33" s="205"/>
      <c r="CGQ33" s="205"/>
      <c r="CGR33" s="205"/>
      <c r="CGS33" s="205"/>
      <c r="CGT33" s="205"/>
      <c r="CGU33" s="205"/>
      <c r="CGV33" s="205"/>
      <c r="CGW33" s="205"/>
      <c r="CGX33" s="205"/>
      <c r="CGY33" s="205"/>
      <c r="CGZ33" s="205"/>
      <c r="CHA33" s="205"/>
      <c r="CHB33" s="205"/>
      <c r="CHC33" s="205"/>
      <c r="CHD33" s="205"/>
      <c r="CHE33" s="205"/>
      <c r="CHF33" s="205"/>
      <c r="CHG33" s="205"/>
      <c r="CHH33" s="205"/>
      <c r="CHI33" s="205"/>
      <c r="CHJ33" s="205"/>
      <c r="CHK33" s="205"/>
      <c r="CHL33" s="205"/>
      <c r="CHM33" s="205"/>
      <c r="CHN33" s="205"/>
      <c r="CHO33" s="205"/>
      <c r="CHP33" s="205"/>
      <c r="CHQ33" s="205"/>
      <c r="CHR33" s="205"/>
      <c r="CHS33" s="205"/>
      <c r="CHT33" s="205"/>
      <c r="CHU33" s="205"/>
      <c r="CHV33" s="205"/>
      <c r="CHW33" s="205"/>
      <c r="CHX33" s="205"/>
      <c r="CHY33" s="205"/>
      <c r="CHZ33" s="205"/>
      <c r="CIA33" s="205"/>
      <c r="CIB33" s="205"/>
      <c r="CIC33" s="205"/>
      <c r="CID33" s="205"/>
      <c r="CIE33" s="205"/>
      <c r="CIF33" s="205"/>
      <c r="CIG33" s="205"/>
      <c r="CIH33" s="205"/>
      <c r="CII33" s="205"/>
      <c r="CIJ33" s="205"/>
      <c r="CIK33" s="205"/>
      <c r="CIL33" s="205"/>
      <c r="CIM33" s="205"/>
      <c r="CIN33" s="205"/>
      <c r="CIO33" s="205"/>
      <c r="CIP33" s="205"/>
      <c r="CIQ33" s="205"/>
      <c r="CIR33" s="205"/>
      <c r="CIS33" s="205"/>
      <c r="CIT33" s="205"/>
      <c r="CIU33" s="205"/>
      <c r="CIV33" s="205"/>
      <c r="CIW33" s="205"/>
      <c r="CIX33" s="205"/>
      <c r="CIY33" s="205"/>
      <c r="CIZ33" s="205"/>
      <c r="CJA33" s="205"/>
      <c r="CJB33" s="205"/>
      <c r="CJC33" s="205"/>
      <c r="CJD33" s="205"/>
      <c r="CJE33" s="205"/>
      <c r="CJF33" s="205"/>
      <c r="CJG33" s="205"/>
      <c r="CJH33" s="205"/>
      <c r="CJI33" s="205"/>
      <c r="CJJ33" s="205"/>
      <c r="CJK33" s="205"/>
      <c r="CJL33" s="205"/>
      <c r="CJM33" s="205"/>
      <c r="CJN33" s="205"/>
      <c r="CJO33" s="205"/>
      <c r="CJP33" s="205"/>
      <c r="CJQ33" s="205"/>
      <c r="CJR33" s="205"/>
      <c r="CJS33" s="205"/>
      <c r="CJT33" s="205"/>
      <c r="CJU33" s="205"/>
      <c r="CJV33" s="205"/>
      <c r="CJW33" s="205"/>
      <c r="CJX33" s="205"/>
      <c r="CJY33" s="205"/>
      <c r="CJZ33" s="205"/>
      <c r="CKA33" s="205"/>
      <c r="CKB33" s="205"/>
      <c r="CKC33" s="205"/>
      <c r="CKD33" s="205"/>
      <c r="CKE33" s="205"/>
      <c r="CKF33" s="205"/>
      <c r="CKG33" s="205"/>
      <c r="CKH33" s="205"/>
      <c r="CKI33" s="205"/>
      <c r="CKJ33" s="205"/>
      <c r="CKK33" s="205"/>
      <c r="CKL33" s="205"/>
      <c r="CKM33" s="205"/>
      <c r="CKN33" s="205"/>
      <c r="CKO33" s="205"/>
      <c r="CKP33" s="205"/>
      <c r="CKQ33" s="205"/>
      <c r="CKR33" s="205"/>
      <c r="CKS33" s="205"/>
      <c r="CKT33" s="205"/>
      <c r="CKU33" s="205"/>
      <c r="CKV33" s="205"/>
      <c r="CKW33" s="205"/>
      <c r="CKX33" s="205"/>
      <c r="CKY33" s="205"/>
      <c r="CKZ33" s="205"/>
      <c r="CLA33" s="205"/>
      <c r="CLB33" s="205"/>
      <c r="CLC33" s="205"/>
      <c r="CLD33" s="205"/>
      <c r="CLE33" s="205"/>
      <c r="CLF33" s="205"/>
      <c r="CLG33" s="205"/>
      <c r="CLH33" s="205"/>
      <c r="CLI33" s="205"/>
      <c r="CLJ33" s="205"/>
      <c r="CLK33" s="205"/>
      <c r="CLL33" s="205"/>
      <c r="CLM33" s="205"/>
      <c r="CLN33" s="205"/>
      <c r="CLO33" s="205"/>
      <c r="CLP33" s="205"/>
      <c r="CLQ33" s="205"/>
      <c r="CLR33" s="205"/>
      <c r="CLS33" s="205"/>
      <c r="CLT33" s="205"/>
      <c r="CLU33" s="205"/>
      <c r="CLV33" s="205"/>
      <c r="CLW33" s="205"/>
      <c r="CLX33" s="205"/>
      <c r="CLY33" s="205"/>
      <c r="CLZ33" s="205"/>
      <c r="CMA33" s="205"/>
      <c r="CMB33" s="205"/>
      <c r="CMC33" s="205"/>
      <c r="CMD33" s="205"/>
      <c r="CME33" s="205"/>
      <c r="CMF33" s="205"/>
      <c r="CMG33" s="205"/>
      <c r="CMH33" s="205"/>
      <c r="CMI33" s="205"/>
      <c r="CMJ33" s="205"/>
      <c r="CMK33" s="205"/>
      <c r="CML33" s="205"/>
      <c r="CMM33" s="205"/>
      <c r="CMN33" s="205"/>
      <c r="CMO33" s="205"/>
      <c r="CMP33" s="205"/>
      <c r="CMQ33" s="205"/>
      <c r="CMR33" s="205"/>
      <c r="CMS33" s="205"/>
      <c r="CMT33" s="205"/>
      <c r="CMU33" s="205"/>
      <c r="CMV33" s="205"/>
      <c r="CMW33" s="205"/>
      <c r="CMX33" s="205"/>
      <c r="CMY33" s="205"/>
      <c r="CMZ33" s="205"/>
      <c r="CNA33" s="205"/>
      <c r="CNB33" s="205"/>
      <c r="CNC33" s="205"/>
      <c r="CND33" s="205"/>
      <c r="CNE33" s="205"/>
      <c r="CNF33" s="205"/>
      <c r="CNG33" s="205"/>
      <c r="CNH33" s="205"/>
      <c r="CNI33" s="205"/>
      <c r="CNJ33" s="205"/>
      <c r="CNK33" s="205"/>
      <c r="CNL33" s="205"/>
      <c r="CNM33" s="205"/>
      <c r="CNN33" s="205"/>
      <c r="CNO33" s="205"/>
      <c r="CNP33" s="205"/>
      <c r="CNQ33" s="205"/>
      <c r="CNR33" s="205"/>
      <c r="CNS33" s="205"/>
      <c r="CNT33" s="205"/>
      <c r="CNU33" s="205"/>
      <c r="CNV33" s="205"/>
      <c r="CNW33" s="205"/>
      <c r="CNX33" s="205"/>
      <c r="CNY33" s="205"/>
      <c r="CNZ33" s="205"/>
      <c r="COA33" s="205"/>
      <c r="COB33" s="205"/>
      <c r="COC33" s="205"/>
      <c r="COD33" s="205"/>
      <c r="COE33" s="205"/>
      <c r="COF33" s="205"/>
      <c r="COG33" s="205"/>
      <c r="COH33" s="205"/>
      <c r="COI33" s="205"/>
      <c r="COJ33" s="205"/>
      <c r="COK33" s="205"/>
      <c r="COL33" s="205"/>
      <c r="COM33" s="205"/>
      <c r="CON33" s="205"/>
      <c r="COO33" s="205"/>
      <c r="COP33" s="205"/>
      <c r="COQ33" s="205"/>
      <c r="COR33" s="205"/>
      <c r="COS33" s="205"/>
      <c r="COT33" s="205"/>
      <c r="COU33" s="205"/>
      <c r="COV33" s="205"/>
      <c r="COW33" s="205"/>
      <c r="COX33" s="205"/>
      <c r="COY33" s="205"/>
      <c r="COZ33" s="205"/>
      <c r="CPA33" s="205"/>
      <c r="CPB33" s="205"/>
      <c r="CPC33" s="205"/>
      <c r="CPD33" s="205"/>
      <c r="CPE33" s="205"/>
      <c r="CPF33" s="205"/>
      <c r="CPG33" s="205"/>
      <c r="CPH33" s="205"/>
      <c r="CPI33" s="205"/>
      <c r="CPJ33" s="205"/>
      <c r="CPK33" s="205"/>
      <c r="CPL33" s="205"/>
      <c r="CPM33" s="205"/>
      <c r="CPN33" s="205"/>
      <c r="CPO33" s="205"/>
      <c r="CPP33" s="205"/>
      <c r="CPQ33" s="205"/>
      <c r="CPR33" s="205"/>
      <c r="CPS33" s="205"/>
      <c r="CPT33" s="205"/>
      <c r="CPU33" s="205"/>
      <c r="CPV33" s="205"/>
      <c r="CPW33" s="205"/>
      <c r="CPX33" s="205"/>
      <c r="CPY33" s="205"/>
      <c r="CPZ33" s="205"/>
      <c r="CQA33" s="205"/>
      <c r="CQB33" s="205"/>
      <c r="CQC33" s="205"/>
      <c r="CQD33" s="205"/>
      <c r="CQE33" s="205"/>
      <c r="CQF33" s="205"/>
      <c r="CQG33" s="205"/>
      <c r="CQH33" s="205"/>
      <c r="CQI33" s="205"/>
      <c r="CQJ33" s="205"/>
      <c r="CQK33" s="205"/>
      <c r="CQL33" s="205"/>
      <c r="CQM33" s="205"/>
      <c r="CQN33" s="205"/>
      <c r="CQO33" s="205"/>
      <c r="CQP33" s="205"/>
      <c r="CQQ33" s="205"/>
      <c r="CQR33" s="205"/>
      <c r="CQS33" s="205"/>
      <c r="CQT33" s="205"/>
      <c r="CQU33" s="205"/>
      <c r="CQV33" s="205"/>
      <c r="CQW33" s="205"/>
      <c r="CQX33" s="205"/>
      <c r="CQY33" s="205"/>
      <c r="CQZ33" s="205"/>
      <c r="CRA33" s="205"/>
      <c r="CRB33" s="205"/>
      <c r="CRC33" s="205"/>
      <c r="CRD33" s="205"/>
      <c r="CRE33" s="205"/>
      <c r="CRF33" s="205"/>
      <c r="CRG33" s="205"/>
      <c r="CRH33" s="205"/>
      <c r="CRI33" s="205"/>
      <c r="CRJ33" s="205"/>
      <c r="CRK33" s="205"/>
      <c r="CRL33" s="205"/>
      <c r="CRM33" s="205"/>
      <c r="CRN33" s="205"/>
      <c r="CRO33" s="205"/>
      <c r="CRP33" s="205"/>
      <c r="CRQ33" s="205"/>
      <c r="CRR33" s="205"/>
      <c r="CRS33" s="205"/>
      <c r="CRT33" s="205"/>
      <c r="CRU33" s="205"/>
      <c r="CRV33" s="205"/>
      <c r="CRW33" s="205"/>
      <c r="CRX33" s="205"/>
      <c r="CRY33" s="205"/>
      <c r="CRZ33" s="205"/>
      <c r="CSA33" s="205"/>
      <c r="CSB33" s="205"/>
      <c r="CSC33" s="205"/>
      <c r="CSD33" s="205"/>
      <c r="CSE33" s="205"/>
      <c r="CSF33" s="205"/>
      <c r="CSG33" s="205"/>
      <c r="CSH33" s="205"/>
      <c r="CSI33" s="205"/>
      <c r="CSJ33" s="205"/>
      <c r="CSK33" s="205"/>
      <c r="CSL33" s="205"/>
      <c r="CSM33" s="205"/>
      <c r="CSN33" s="205"/>
      <c r="CSO33" s="205"/>
      <c r="CSP33" s="205"/>
      <c r="CSQ33" s="205"/>
      <c r="CSR33" s="205"/>
      <c r="CSS33" s="205"/>
      <c r="CST33" s="205"/>
      <c r="CSU33" s="205"/>
      <c r="CSV33" s="205"/>
      <c r="CSW33" s="205"/>
      <c r="CSX33" s="205"/>
      <c r="CSY33" s="205"/>
      <c r="CSZ33" s="205"/>
      <c r="CTA33" s="205"/>
      <c r="CTB33" s="205"/>
      <c r="CTC33" s="205"/>
      <c r="CTD33" s="205"/>
      <c r="CTE33" s="205"/>
      <c r="CTF33" s="205"/>
      <c r="CTG33" s="205"/>
      <c r="CTH33" s="205"/>
      <c r="CTI33" s="205"/>
      <c r="CTJ33" s="205"/>
      <c r="CTK33" s="205"/>
      <c r="CTL33" s="205"/>
      <c r="CTM33" s="205"/>
      <c r="CTN33" s="205"/>
      <c r="CTO33" s="205"/>
      <c r="CTP33" s="205"/>
      <c r="CTQ33" s="205"/>
      <c r="CTR33" s="205"/>
      <c r="CTS33" s="205"/>
      <c r="CTT33" s="205"/>
      <c r="CTU33" s="205"/>
      <c r="CTV33" s="205"/>
      <c r="CTW33" s="205"/>
      <c r="CTX33" s="205"/>
      <c r="CTY33" s="205"/>
      <c r="CTZ33" s="205"/>
      <c r="CUA33" s="205"/>
      <c r="CUB33" s="205"/>
      <c r="CUC33" s="205"/>
      <c r="CUD33" s="205"/>
      <c r="CUE33" s="205"/>
      <c r="CUF33" s="205"/>
      <c r="CUG33" s="205"/>
      <c r="CUH33" s="205"/>
      <c r="CUI33" s="205"/>
      <c r="CUJ33" s="205"/>
      <c r="CUK33" s="205"/>
      <c r="CUL33" s="205"/>
      <c r="CUM33" s="205"/>
      <c r="CUN33" s="205"/>
      <c r="CUO33" s="205"/>
      <c r="CUP33" s="205"/>
      <c r="CUQ33" s="205"/>
      <c r="CUR33" s="205"/>
      <c r="CUS33" s="205"/>
      <c r="CUT33" s="205"/>
      <c r="CUU33" s="205"/>
      <c r="CUV33" s="205"/>
      <c r="CUW33" s="205"/>
      <c r="CUX33" s="205"/>
      <c r="CUY33" s="205"/>
      <c r="CUZ33" s="205"/>
      <c r="CVA33" s="205"/>
      <c r="CVB33" s="205"/>
      <c r="CVC33" s="205"/>
      <c r="CVD33" s="205"/>
      <c r="CVE33" s="205"/>
      <c r="CVF33" s="205"/>
      <c r="CVG33" s="205"/>
      <c r="CVH33" s="205"/>
      <c r="CVI33" s="205"/>
      <c r="CVJ33" s="205"/>
      <c r="CVK33" s="205"/>
      <c r="CVL33" s="205"/>
      <c r="CVM33" s="205"/>
      <c r="CVN33" s="205"/>
      <c r="CVO33" s="205"/>
      <c r="CVP33" s="205"/>
      <c r="CVQ33" s="205"/>
      <c r="CVR33" s="205"/>
      <c r="CVS33" s="205"/>
      <c r="CVT33" s="205"/>
      <c r="CVU33" s="205"/>
      <c r="CVV33" s="205"/>
      <c r="CVW33" s="205"/>
      <c r="CVX33" s="205"/>
      <c r="CVY33" s="205"/>
      <c r="CVZ33" s="205"/>
      <c r="CWA33" s="205"/>
      <c r="CWB33" s="205"/>
      <c r="CWC33" s="205"/>
      <c r="CWD33" s="205"/>
      <c r="CWE33" s="205"/>
      <c r="CWF33" s="205"/>
      <c r="CWG33" s="205"/>
      <c r="CWH33" s="205"/>
      <c r="CWI33" s="205"/>
      <c r="CWJ33" s="205"/>
      <c r="CWK33" s="205"/>
      <c r="CWL33" s="205"/>
      <c r="CWM33" s="205"/>
      <c r="CWN33" s="205"/>
      <c r="CWO33" s="205"/>
      <c r="CWP33" s="205"/>
      <c r="CWQ33" s="205"/>
      <c r="CWR33" s="205"/>
      <c r="CWS33" s="205"/>
      <c r="CWT33" s="205"/>
      <c r="CWU33" s="205"/>
      <c r="CWV33" s="205"/>
      <c r="CWW33" s="205"/>
      <c r="CWX33" s="205"/>
      <c r="CWY33" s="205"/>
      <c r="CWZ33" s="205"/>
      <c r="CXA33" s="205"/>
      <c r="CXB33" s="205"/>
      <c r="CXC33" s="205"/>
      <c r="CXD33" s="205"/>
      <c r="CXE33" s="205"/>
      <c r="CXF33" s="205"/>
      <c r="CXG33" s="205"/>
      <c r="CXH33" s="205"/>
      <c r="CXI33" s="205"/>
      <c r="CXJ33" s="205"/>
      <c r="CXK33" s="205"/>
      <c r="CXL33" s="205"/>
      <c r="CXM33" s="205"/>
      <c r="CXN33" s="205"/>
      <c r="CXO33" s="205"/>
      <c r="CXP33" s="205"/>
      <c r="CXQ33" s="205"/>
      <c r="CXR33" s="205"/>
      <c r="CXS33" s="205"/>
      <c r="CXT33" s="205"/>
      <c r="CXU33" s="205"/>
      <c r="CXV33" s="205"/>
      <c r="CXW33" s="205"/>
      <c r="CXX33" s="205"/>
      <c r="CXY33" s="205"/>
      <c r="CXZ33" s="205"/>
      <c r="CYA33" s="205"/>
      <c r="CYB33" s="205"/>
      <c r="CYC33" s="205"/>
      <c r="CYD33" s="205"/>
      <c r="CYE33" s="205"/>
      <c r="CYF33" s="205"/>
      <c r="CYG33" s="205"/>
      <c r="CYH33" s="205"/>
      <c r="CYI33" s="205"/>
      <c r="CYJ33" s="205"/>
      <c r="CYK33" s="205"/>
      <c r="CYL33" s="205"/>
      <c r="CYM33" s="205"/>
      <c r="CYN33" s="205"/>
      <c r="CYO33" s="205"/>
      <c r="CYP33" s="205"/>
      <c r="CYQ33" s="205"/>
      <c r="CYR33" s="205"/>
      <c r="CYS33" s="205"/>
      <c r="CYT33" s="205"/>
      <c r="CYU33" s="205"/>
      <c r="CYV33" s="205"/>
      <c r="CYW33" s="205"/>
      <c r="CYX33" s="205"/>
      <c r="CYY33" s="205"/>
      <c r="CYZ33" s="205"/>
      <c r="CZA33" s="205"/>
      <c r="CZB33" s="205"/>
      <c r="CZC33" s="205"/>
      <c r="CZD33" s="205"/>
      <c r="CZE33" s="205"/>
      <c r="CZF33" s="205"/>
      <c r="CZG33" s="205"/>
      <c r="CZH33" s="205"/>
      <c r="CZI33" s="205"/>
      <c r="CZJ33" s="205"/>
      <c r="CZK33" s="205"/>
      <c r="CZL33" s="205"/>
      <c r="CZM33" s="205"/>
      <c r="CZN33" s="205"/>
      <c r="CZO33" s="205"/>
      <c r="CZP33" s="205"/>
      <c r="CZQ33" s="205"/>
      <c r="CZR33" s="205"/>
      <c r="CZS33" s="205"/>
      <c r="CZT33" s="205"/>
      <c r="CZU33" s="205"/>
      <c r="CZV33" s="205"/>
      <c r="CZW33" s="205"/>
      <c r="CZX33" s="205"/>
      <c r="CZY33" s="205"/>
      <c r="CZZ33" s="205"/>
      <c r="DAA33" s="205"/>
      <c r="DAB33" s="205"/>
      <c r="DAC33" s="205"/>
      <c r="DAD33" s="205"/>
      <c r="DAE33" s="205"/>
      <c r="DAF33" s="205"/>
      <c r="DAG33" s="205"/>
      <c r="DAH33" s="205"/>
      <c r="DAI33" s="205"/>
      <c r="DAJ33" s="205"/>
      <c r="DAK33" s="205"/>
      <c r="DAL33" s="205"/>
      <c r="DAM33" s="205"/>
      <c r="DAN33" s="205"/>
      <c r="DAO33" s="205"/>
      <c r="DAP33" s="205"/>
      <c r="DAQ33" s="205"/>
      <c r="DAR33" s="205"/>
      <c r="DAS33" s="205"/>
      <c r="DAT33" s="205"/>
      <c r="DAU33" s="205"/>
      <c r="DAV33" s="205"/>
      <c r="DAW33" s="205"/>
      <c r="DAX33" s="205"/>
      <c r="DAY33" s="205"/>
      <c r="DAZ33" s="205"/>
      <c r="DBA33" s="205"/>
      <c r="DBB33" s="205"/>
      <c r="DBC33" s="205"/>
      <c r="DBD33" s="205"/>
      <c r="DBE33" s="205"/>
      <c r="DBF33" s="205"/>
      <c r="DBG33" s="205"/>
      <c r="DBH33" s="205"/>
      <c r="DBI33" s="205"/>
      <c r="DBJ33" s="205"/>
      <c r="DBK33" s="205"/>
      <c r="DBL33" s="205"/>
      <c r="DBM33" s="205"/>
      <c r="DBN33" s="205"/>
      <c r="DBO33" s="205"/>
      <c r="DBP33" s="205"/>
      <c r="DBQ33" s="205"/>
      <c r="DBR33" s="205"/>
      <c r="DBS33" s="205"/>
      <c r="DBT33" s="205"/>
      <c r="DBU33" s="205"/>
      <c r="DBV33" s="205"/>
      <c r="DBW33" s="205"/>
      <c r="DBX33" s="205"/>
      <c r="DBY33" s="205"/>
      <c r="DBZ33" s="205"/>
      <c r="DCA33" s="205"/>
      <c r="DCB33" s="205"/>
      <c r="DCC33" s="205"/>
      <c r="DCD33" s="205"/>
      <c r="DCE33" s="205"/>
      <c r="DCF33" s="205"/>
      <c r="DCG33" s="205"/>
      <c r="DCH33" s="205"/>
      <c r="DCI33" s="205"/>
      <c r="DCJ33" s="205"/>
      <c r="DCK33" s="205"/>
      <c r="DCL33" s="205"/>
      <c r="DCM33" s="205"/>
      <c r="DCN33" s="205"/>
      <c r="DCO33" s="205"/>
      <c r="DCP33" s="205"/>
      <c r="DCQ33" s="205"/>
      <c r="DCR33" s="205"/>
      <c r="DCS33" s="205"/>
      <c r="DCT33" s="205"/>
      <c r="DCU33" s="205"/>
      <c r="DCV33" s="205"/>
      <c r="DCW33" s="205"/>
      <c r="DCX33" s="205"/>
      <c r="DCY33" s="205"/>
      <c r="DCZ33" s="205"/>
      <c r="DDA33" s="205"/>
      <c r="DDB33" s="205"/>
      <c r="DDC33" s="205"/>
      <c r="DDD33" s="205"/>
      <c r="DDE33" s="205"/>
      <c r="DDF33" s="205"/>
      <c r="DDG33" s="205"/>
      <c r="DDH33" s="205"/>
      <c r="DDI33" s="205"/>
      <c r="DDJ33" s="205"/>
      <c r="DDK33" s="205"/>
      <c r="DDL33" s="205"/>
      <c r="DDM33" s="205"/>
      <c r="DDN33" s="205"/>
      <c r="DDO33" s="205"/>
      <c r="DDP33" s="205"/>
      <c r="DDQ33" s="205"/>
      <c r="DDR33" s="205"/>
      <c r="DDS33" s="205"/>
      <c r="DDT33" s="205"/>
      <c r="DDU33" s="205"/>
      <c r="DDV33" s="205"/>
      <c r="DDW33" s="205"/>
      <c r="DDX33" s="205"/>
      <c r="DDY33" s="205"/>
      <c r="DDZ33" s="205"/>
      <c r="DEA33" s="205"/>
      <c r="DEB33" s="205"/>
      <c r="DEC33" s="205"/>
      <c r="DED33" s="205"/>
      <c r="DEE33" s="205"/>
      <c r="DEF33" s="205"/>
      <c r="DEG33" s="205"/>
      <c r="DEH33" s="205"/>
      <c r="DEI33" s="205"/>
      <c r="DEJ33" s="205"/>
      <c r="DEK33" s="205"/>
      <c r="DEL33" s="205"/>
      <c r="DEM33" s="205"/>
      <c r="DEN33" s="205"/>
      <c r="DEO33" s="205"/>
      <c r="DEP33" s="205"/>
      <c r="DEQ33" s="205"/>
      <c r="DER33" s="205"/>
      <c r="DES33" s="205"/>
      <c r="DET33" s="205"/>
      <c r="DEU33" s="205"/>
      <c r="DEV33" s="205"/>
      <c r="DEW33" s="205"/>
      <c r="DEX33" s="205"/>
      <c r="DEY33" s="205"/>
      <c r="DEZ33" s="205"/>
      <c r="DFA33" s="205"/>
      <c r="DFB33" s="205"/>
      <c r="DFC33" s="205"/>
      <c r="DFD33" s="205"/>
      <c r="DFE33" s="205"/>
      <c r="DFF33" s="205"/>
      <c r="DFG33" s="205"/>
      <c r="DFH33" s="205"/>
      <c r="DFI33" s="205"/>
      <c r="DFJ33" s="205"/>
      <c r="DFK33" s="205"/>
      <c r="DFL33" s="205"/>
      <c r="DFM33" s="205"/>
      <c r="DFN33" s="205"/>
      <c r="DFO33" s="205"/>
      <c r="DFP33" s="205"/>
      <c r="DFQ33" s="205"/>
      <c r="DFR33" s="205"/>
      <c r="DFS33" s="205"/>
      <c r="DFT33" s="205"/>
      <c r="DFU33" s="205"/>
      <c r="DFV33" s="205"/>
      <c r="DFW33" s="205"/>
      <c r="DFX33" s="205"/>
      <c r="DFY33" s="205"/>
      <c r="DFZ33" s="205"/>
      <c r="DGA33" s="205"/>
      <c r="DGB33" s="205"/>
      <c r="DGC33" s="205"/>
      <c r="DGD33" s="205"/>
      <c r="DGE33" s="205"/>
      <c r="DGF33" s="205"/>
      <c r="DGG33" s="205"/>
      <c r="DGH33" s="205"/>
      <c r="DGI33" s="205"/>
      <c r="DGJ33" s="205"/>
      <c r="DGK33" s="205"/>
      <c r="DGL33" s="205"/>
      <c r="DGM33" s="205"/>
      <c r="DGN33" s="205"/>
      <c r="DGO33" s="205"/>
      <c r="DGP33" s="205"/>
      <c r="DGQ33" s="205"/>
      <c r="DGR33" s="205"/>
      <c r="DGS33" s="205"/>
      <c r="DGT33" s="205"/>
      <c r="DGU33" s="205"/>
      <c r="DGV33" s="205"/>
      <c r="DGW33" s="205"/>
      <c r="DGX33" s="205"/>
      <c r="DGY33" s="205"/>
      <c r="DGZ33" s="205"/>
      <c r="DHA33" s="205"/>
      <c r="DHB33" s="205"/>
      <c r="DHC33" s="205"/>
      <c r="DHD33" s="205"/>
      <c r="DHE33" s="205"/>
      <c r="DHF33" s="205"/>
      <c r="DHG33" s="205"/>
      <c r="DHH33" s="205"/>
      <c r="DHI33" s="205"/>
      <c r="DHJ33" s="205"/>
      <c r="DHK33" s="205"/>
      <c r="DHL33" s="205"/>
      <c r="DHM33" s="205"/>
      <c r="DHN33" s="205"/>
      <c r="DHO33" s="205"/>
      <c r="DHP33" s="205"/>
      <c r="DHQ33" s="205"/>
      <c r="DHR33" s="205"/>
      <c r="DHS33" s="205"/>
      <c r="DHT33" s="205"/>
      <c r="DHU33" s="205"/>
      <c r="DHV33" s="205"/>
      <c r="DHW33" s="205"/>
      <c r="DHX33" s="205"/>
      <c r="DHY33" s="205"/>
      <c r="DHZ33" s="205"/>
      <c r="DIA33" s="205"/>
      <c r="DIB33" s="205"/>
      <c r="DIC33" s="205"/>
      <c r="DID33" s="205"/>
      <c r="DIE33" s="205"/>
      <c r="DIF33" s="205"/>
      <c r="DIG33" s="205"/>
      <c r="DIH33" s="205"/>
      <c r="DII33" s="205"/>
      <c r="DIJ33" s="205"/>
      <c r="DIK33" s="205"/>
      <c r="DIL33" s="205"/>
      <c r="DIM33" s="205"/>
      <c r="DIN33" s="205"/>
      <c r="DIO33" s="205"/>
      <c r="DIP33" s="205"/>
      <c r="DIQ33" s="205"/>
      <c r="DIR33" s="205"/>
      <c r="DIS33" s="205"/>
      <c r="DIT33" s="205"/>
      <c r="DIU33" s="205"/>
      <c r="DIV33" s="205"/>
      <c r="DIW33" s="205"/>
      <c r="DIX33" s="205"/>
      <c r="DIY33" s="205"/>
      <c r="DIZ33" s="205"/>
      <c r="DJA33" s="205"/>
      <c r="DJB33" s="205"/>
      <c r="DJC33" s="205"/>
      <c r="DJD33" s="205"/>
      <c r="DJE33" s="205"/>
      <c r="DJF33" s="205"/>
      <c r="DJG33" s="205"/>
      <c r="DJH33" s="205"/>
      <c r="DJI33" s="205"/>
      <c r="DJJ33" s="205"/>
      <c r="DJK33" s="205"/>
      <c r="DJL33" s="205"/>
      <c r="DJM33" s="205"/>
      <c r="DJN33" s="205"/>
      <c r="DJO33" s="205"/>
      <c r="DJP33" s="205"/>
      <c r="DJQ33" s="205"/>
      <c r="DJR33" s="205"/>
      <c r="DJS33" s="205"/>
      <c r="DJT33" s="205"/>
      <c r="DJU33" s="205"/>
      <c r="DJV33" s="205"/>
      <c r="DJW33" s="205"/>
      <c r="DJX33" s="205"/>
      <c r="DJY33" s="205"/>
      <c r="DJZ33" s="205"/>
      <c r="DKA33" s="205"/>
      <c r="DKB33" s="205"/>
      <c r="DKC33" s="205"/>
      <c r="DKD33" s="205"/>
      <c r="DKE33" s="205"/>
      <c r="DKF33" s="205"/>
      <c r="DKG33" s="205"/>
      <c r="DKH33" s="205"/>
      <c r="DKI33" s="205"/>
      <c r="DKJ33" s="205"/>
      <c r="DKK33" s="205"/>
      <c r="DKL33" s="205"/>
      <c r="DKM33" s="205"/>
      <c r="DKN33" s="205"/>
      <c r="DKO33" s="205"/>
      <c r="DKP33" s="205"/>
      <c r="DKQ33" s="205"/>
      <c r="DKR33" s="205"/>
      <c r="DKS33" s="205"/>
      <c r="DKT33" s="205"/>
      <c r="DKU33" s="205"/>
      <c r="DKV33" s="205"/>
      <c r="DKW33" s="205"/>
      <c r="DKX33" s="205"/>
      <c r="DKY33" s="205"/>
      <c r="DKZ33" s="205"/>
      <c r="DLA33" s="205"/>
      <c r="DLB33" s="205"/>
      <c r="DLC33" s="205"/>
      <c r="DLD33" s="205"/>
      <c r="DLE33" s="205"/>
      <c r="DLF33" s="205"/>
      <c r="DLG33" s="205"/>
      <c r="DLH33" s="205"/>
      <c r="DLI33" s="205"/>
      <c r="DLJ33" s="205"/>
      <c r="DLK33" s="205"/>
      <c r="DLL33" s="205"/>
      <c r="DLM33" s="205"/>
      <c r="DLN33" s="205"/>
      <c r="DLO33" s="205"/>
      <c r="DLP33" s="205"/>
      <c r="DLQ33" s="205"/>
      <c r="DLR33" s="205"/>
      <c r="DLS33" s="205"/>
      <c r="DLT33" s="205"/>
      <c r="DLU33" s="205"/>
      <c r="DLV33" s="205"/>
      <c r="DLW33" s="205"/>
      <c r="DLX33" s="205"/>
      <c r="DLY33" s="205"/>
      <c r="DLZ33" s="205"/>
      <c r="DMA33" s="205"/>
      <c r="DMB33" s="205"/>
      <c r="DMC33" s="205"/>
      <c r="DMD33" s="205"/>
      <c r="DME33" s="205"/>
      <c r="DMF33" s="205"/>
      <c r="DMG33" s="205"/>
      <c r="DMH33" s="205"/>
      <c r="DMI33" s="205"/>
      <c r="DMJ33" s="205"/>
      <c r="DMK33" s="205"/>
      <c r="DML33" s="205"/>
      <c r="DMM33" s="205"/>
      <c r="DMN33" s="205"/>
      <c r="DMO33" s="205"/>
      <c r="DMP33" s="205"/>
      <c r="DMQ33" s="205"/>
      <c r="DMR33" s="205"/>
      <c r="DMS33" s="205"/>
      <c r="DMT33" s="205"/>
      <c r="DMU33" s="205"/>
      <c r="DMV33" s="205"/>
      <c r="DMW33" s="205"/>
      <c r="DMX33" s="205"/>
      <c r="DMY33" s="205"/>
      <c r="DMZ33" s="205"/>
      <c r="DNA33" s="205"/>
      <c r="DNB33" s="205"/>
      <c r="DNC33" s="205"/>
      <c r="DND33" s="205"/>
      <c r="DNE33" s="205"/>
      <c r="DNF33" s="205"/>
      <c r="DNG33" s="205"/>
      <c r="DNH33" s="205"/>
      <c r="DNI33" s="205"/>
      <c r="DNJ33" s="205"/>
      <c r="DNK33" s="205"/>
      <c r="DNL33" s="205"/>
      <c r="DNM33" s="205"/>
      <c r="DNN33" s="205"/>
      <c r="DNO33" s="205"/>
      <c r="DNP33" s="205"/>
      <c r="DNQ33" s="205"/>
      <c r="DNR33" s="205"/>
      <c r="DNS33" s="205"/>
      <c r="DNT33" s="205"/>
      <c r="DNU33" s="205"/>
      <c r="DNV33" s="205"/>
      <c r="DNW33" s="205"/>
      <c r="DNX33" s="205"/>
      <c r="DNY33" s="205"/>
      <c r="DNZ33" s="205"/>
      <c r="DOA33" s="205"/>
      <c r="DOB33" s="205"/>
      <c r="DOC33" s="205"/>
      <c r="DOD33" s="205"/>
      <c r="DOE33" s="205"/>
      <c r="DOF33" s="205"/>
      <c r="DOG33" s="205"/>
      <c r="DOH33" s="205"/>
      <c r="DOI33" s="205"/>
      <c r="DOJ33" s="205"/>
      <c r="DOK33" s="205"/>
      <c r="DOL33" s="205"/>
      <c r="DOM33" s="205"/>
      <c r="DON33" s="205"/>
      <c r="DOO33" s="205"/>
      <c r="DOP33" s="205"/>
      <c r="DOQ33" s="205"/>
      <c r="DOR33" s="205"/>
      <c r="DOS33" s="205"/>
      <c r="DOT33" s="205"/>
      <c r="DOU33" s="205"/>
      <c r="DOV33" s="205"/>
      <c r="DOW33" s="205"/>
      <c r="DOX33" s="205"/>
      <c r="DOY33" s="205"/>
      <c r="DOZ33" s="205"/>
      <c r="DPA33" s="205"/>
      <c r="DPB33" s="205"/>
      <c r="DPC33" s="205"/>
      <c r="DPD33" s="205"/>
      <c r="DPE33" s="205"/>
      <c r="DPF33" s="205"/>
      <c r="DPG33" s="205"/>
      <c r="DPH33" s="205"/>
      <c r="DPI33" s="205"/>
      <c r="DPJ33" s="205"/>
      <c r="DPK33" s="205"/>
      <c r="DPL33" s="205"/>
      <c r="DPM33" s="205"/>
      <c r="DPN33" s="205"/>
      <c r="DPO33" s="205"/>
      <c r="DPP33" s="205"/>
      <c r="DPQ33" s="205"/>
      <c r="DPR33" s="205"/>
      <c r="DPS33" s="205"/>
      <c r="DPT33" s="205"/>
      <c r="DPU33" s="205"/>
      <c r="DPV33" s="205"/>
      <c r="DPW33" s="205"/>
      <c r="DPX33" s="205"/>
      <c r="DPY33" s="205"/>
      <c r="DPZ33" s="205"/>
      <c r="DQA33" s="205"/>
      <c r="DQB33" s="205"/>
      <c r="DQC33" s="205"/>
      <c r="DQD33" s="205"/>
      <c r="DQE33" s="205"/>
      <c r="DQF33" s="205"/>
      <c r="DQG33" s="205"/>
      <c r="DQH33" s="205"/>
      <c r="DQI33" s="205"/>
      <c r="DQJ33" s="205"/>
      <c r="DQK33" s="205"/>
      <c r="DQL33" s="205"/>
      <c r="DQM33" s="205"/>
      <c r="DQN33" s="205"/>
      <c r="DQO33" s="205"/>
      <c r="DQP33" s="205"/>
      <c r="DQQ33" s="205"/>
      <c r="DQR33" s="205"/>
      <c r="DQS33" s="205"/>
      <c r="DQT33" s="205"/>
      <c r="DQU33" s="205"/>
      <c r="DQV33" s="205"/>
      <c r="DQW33" s="205"/>
      <c r="DQX33" s="205"/>
      <c r="DQY33" s="205"/>
      <c r="DQZ33" s="205"/>
      <c r="DRA33" s="205"/>
      <c r="DRB33" s="205"/>
      <c r="DRC33" s="205"/>
      <c r="DRD33" s="205"/>
      <c r="DRE33" s="205"/>
      <c r="DRF33" s="205"/>
      <c r="DRG33" s="205"/>
      <c r="DRH33" s="205"/>
      <c r="DRI33" s="205"/>
      <c r="DRJ33" s="205"/>
      <c r="DRK33" s="205"/>
      <c r="DRL33" s="205"/>
      <c r="DRM33" s="205"/>
      <c r="DRN33" s="205"/>
      <c r="DRO33" s="205"/>
      <c r="DRP33" s="205"/>
      <c r="DRQ33" s="205"/>
      <c r="DRR33" s="205"/>
      <c r="DRS33" s="205"/>
      <c r="DRT33" s="205"/>
      <c r="DRU33" s="205"/>
      <c r="DRV33" s="205"/>
      <c r="DRW33" s="205"/>
      <c r="DRX33" s="205"/>
      <c r="DRY33" s="205"/>
      <c r="DRZ33" s="205"/>
      <c r="DSA33" s="205"/>
      <c r="DSB33" s="205"/>
      <c r="DSC33" s="205"/>
      <c r="DSD33" s="205"/>
      <c r="DSE33" s="205"/>
      <c r="DSF33" s="205"/>
      <c r="DSG33" s="205"/>
      <c r="DSH33" s="205"/>
      <c r="DSI33" s="205"/>
      <c r="DSJ33" s="205"/>
      <c r="DSK33" s="205"/>
      <c r="DSL33" s="205"/>
      <c r="DSM33" s="205"/>
      <c r="DSN33" s="205"/>
      <c r="DSO33" s="205"/>
      <c r="DSP33" s="205"/>
      <c r="DSQ33" s="205"/>
      <c r="DSR33" s="205"/>
      <c r="DSS33" s="205"/>
      <c r="DST33" s="205"/>
      <c r="DSU33" s="205"/>
      <c r="DSV33" s="205"/>
      <c r="DSW33" s="205"/>
      <c r="DSX33" s="205"/>
      <c r="DSY33" s="205"/>
      <c r="DSZ33" s="205"/>
      <c r="DTA33" s="205"/>
      <c r="DTB33" s="205"/>
      <c r="DTC33" s="205"/>
      <c r="DTD33" s="205"/>
      <c r="DTE33" s="205"/>
      <c r="DTF33" s="205"/>
      <c r="DTG33" s="205"/>
      <c r="DTH33" s="205"/>
      <c r="DTI33" s="205"/>
      <c r="DTJ33" s="205"/>
      <c r="DTK33" s="205"/>
      <c r="DTL33" s="205"/>
      <c r="DTM33" s="205"/>
      <c r="DTN33" s="205"/>
      <c r="DTO33" s="205"/>
      <c r="DTP33" s="205"/>
      <c r="DTQ33" s="205"/>
      <c r="DTR33" s="205"/>
      <c r="DTS33" s="205"/>
      <c r="DTT33" s="205"/>
      <c r="DTU33" s="205"/>
      <c r="DTV33" s="205"/>
      <c r="DTW33" s="205"/>
      <c r="DTX33" s="205"/>
      <c r="DTY33" s="205"/>
      <c r="DTZ33" s="205"/>
      <c r="DUA33" s="205"/>
      <c r="DUB33" s="205"/>
      <c r="DUC33" s="205"/>
      <c r="DUD33" s="205"/>
      <c r="DUE33" s="205"/>
      <c r="DUF33" s="205"/>
      <c r="DUG33" s="205"/>
      <c r="DUH33" s="205"/>
      <c r="DUI33" s="205"/>
      <c r="DUJ33" s="205"/>
      <c r="DUK33" s="205"/>
      <c r="DUL33" s="205"/>
      <c r="DUM33" s="205"/>
      <c r="DUN33" s="205"/>
      <c r="DUO33" s="205"/>
      <c r="DUP33" s="205"/>
      <c r="DUQ33" s="205"/>
      <c r="DUR33" s="205"/>
      <c r="DUS33" s="205"/>
      <c r="DUT33" s="205"/>
      <c r="DUU33" s="205"/>
      <c r="DUV33" s="205"/>
      <c r="DUW33" s="205"/>
      <c r="DUX33" s="205"/>
      <c r="DUY33" s="205"/>
      <c r="DUZ33" s="205"/>
      <c r="DVA33" s="205"/>
      <c r="DVB33" s="205"/>
      <c r="DVC33" s="205"/>
      <c r="DVD33" s="205"/>
      <c r="DVE33" s="205"/>
      <c r="DVF33" s="205"/>
      <c r="DVG33" s="205"/>
      <c r="DVH33" s="205"/>
      <c r="DVI33" s="205"/>
      <c r="DVJ33" s="205"/>
      <c r="DVK33" s="205"/>
      <c r="DVL33" s="205"/>
      <c r="DVM33" s="205"/>
      <c r="DVN33" s="205"/>
      <c r="DVO33" s="205"/>
      <c r="DVP33" s="205"/>
      <c r="DVQ33" s="205"/>
      <c r="DVR33" s="205"/>
      <c r="DVS33" s="205"/>
      <c r="DVT33" s="205"/>
      <c r="DVU33" s="205"/>
      <c r="DVV33" s="205"/>
      <c r="DVW33" s="205"/>
      <c r="DVX33" s="205"/>
      <c r="DVY33" s="205"/>
      <c r="DVZ33" s="205"/>
      <c r="DWA33" s="205"/>
      <c r="DWB33" s="205"/>
      <c r="DWC33" s="205"/>
      <c r="DWD33" s="205"/>
      <c r="DWE33" s="205"/>
      <c r="DWF33" s="205"/>
      <c r="DWG33" s="205"/>
      <c r="DWH33" s="205"/>
      <c r="DWI33" s="205"/>
      <c r="DWJ33" s="205"/>
      <c r="DWK33" s="205"/>
      <c r="DWL33" s="205"/>
      <c r="DWM33" s="205"/>
      <c r="DWN33" s="205"/>
      <c r="DWO33" s="205"/>
      <c r="DWP33" s="205"/>
      <c r="DWQ33" s="205"/>
      <c r="DWR33" s="205"/>
      <c r="DWS33" s="205"/>
      <c r="DWT33" s="205"/>
      <c r="DWU33" s="205"/>
      <c r="DWV33" s="205"/>
      <c r="DWW33" s="205"/>
      <c r="DWX33" s="205"/>
      <c r="DWY33" s="205"/>
      <c r="DWZ33" s="205"/>
      <c r="DXA33" s="205"/>
      <c r="DXB33" s="205"/>
      <c r="DXC33" s="205"/>
      <c r="DXD33" s="205"/>
      <c r="DXE33" s="205"/>
      <c r="DXF33" s="205"/>
      <c r="DXG33" s="205"/>
      <c r="DXH33" s="205"/>
      <c r="DXI33" s="205"/>
      <c r="DXJ33" s="205"/>
      <c r="DXK33" s="205"/>
      <c r="DXL33" s="205"/>
      <c r="DXM33" s="205"/>
      <c r="DXN33" s="205"/>
      <c r="DXO33" s="205"/>
      <c r="DXP33" s="205"/>
      <c r="DXQ33" s="205"/>
      <c r="DXR33" s="205"/>
      <c r="DXS33" s="205"/>
      <c r="DXT33" s="205"/>
      <c r="DXU33" s="205"/>
      <c r="DXV33" s="205"/>
      <c r="DXW33" s="205"/>
      <c r="DXX33" s="205"/>
      <c r="DXY33" s="205"/>
      <c r="DXZ33" s="205"/>
      <c r="DYA33" s="205"/>
      <c r="DYB33" s="205"/>
      <c r="DYC33" s="205"/>
      <c r="DYD33" s="205"/>
      <c r="DYE33" s="205"/>
      <c r="DYF33" s="205"/>
      <c r="DYG33" s="205"/>
      <c r="DYH33" s="205"/>
      <c r="DYI33" s="205"/>
      <c r="DYJ33" s="205"/>
      <c r="DYK33" s="205"/>
      <c r="DYL33" s="205"/>
      <c r="DYM33" s="205"/>
      <c r="DYN33" s="205"/>
      <c r="DYO33" s="205"/>
      <c r="DYP33" s="205"/>
      <c r="DYQ33" s="205"/>
      <c r="DYR33" s="205"/>
      <c r="DYS33" s="205"/>
      <c r="DYT33" s="205"/>
      <c r="DYU33" s="205"/>
      <c r="DYV33" s="205"/>
      <c r="DYW33" s="205"/>
      <c r="DYX33" s="205"/>
      <c r="DYY33" s="205"/>
      <c r="DYZ33" s="205"/>
      <c r="DZA33" s="205"/>
      <c r="DZB33" s="205"/>
      <c r="DZC33" s="205"/>
      <c r="DZD33" s="205"/>
      <c r="DZE33" s="205"/>
      <c r="DZF33" s="205"/>
      <c r="DZG33" s="205"/>
      <c r="DZH33" s="205"/>
      <c r="DZI33" s="205"/>
      <c r="DZJ33" s="205"/>
      <c r="DZK33" s="205"/>
      <c r="DZL33" s="205"/>
      <c r="DZM33" s="205"/>
      <c r="DZN33" s="205"/>
      <c r="DZO33" s="205"/>
      <c r="DZP33" s="205"/>
      <c r="DZQ33" s="205"/>
      <c r="DZR33" s="205"/>
      <c r="DZS33" s="205"/>
      <c r="DZT33" s="205"/>
      <c r="DZU33" s="205"/>
      <c r="DZV33" s="205"/>
      <c r="DZW33" s="205"/>
      <c r="DZX33" s="205"/>
      <c r="DZY33" s="205"/>
      <c r="DZZ33" s="205"/>
      <c r="EAA33" s="205"/>
      <c r="EAB33" s="205"/>
      <c r="EAC33" s="205"/>
      <c r="EAD33" s="205"/>
      <c r="EAE33" s="205"/>
      <c r="EAF33" s="205"/>
      <c r="EAG33" s="205"/>
      <c r="EAH33" s="205"/>
      <c r="EAI33" s="205"/>
      <c r="EAJ33" s="205"/>
      <c r="EAK33" s="205"/>
      <c r="EAL33" s="205"/>
      <c r="EAM33" s="205"/>
      <c r="EAN33" s="205"/>
      <c r="EAO33" s="205"/>
      <c r="EAP33" s="205"/>
      <c r="EAQ33" s="205"/>
      <c r="EAR33" s="205"/>
      <c r="EAS33" s="205"/>
      <c r="EAT33" s="205"/>
      <c r="EAU33" s="205"/>
      <c r="EAV33" s="205"/>
      <c r="EAW33" s="205"/>
      <c r="EAX33" s="205"/>
      <c r="EAY33" s="205"/>
      <c r="EAZ33" s="205"/>
      <c r="EBA33" s="205"/>
      <c r="EBB33" s="205"/>
      <c r="EBC33" s="205"/>
      <c r="EBD33" s="205"/>
      <c r="EBE33" s="205"/>
      <c r="EBF33" s="205"/>
      <c r="EBG33" s="205"/>
      <c r="EBH33" s="205"/>
      <c r="EBI33" s="205"/>
      <c r="EBJ33" s="205"/>
      <c r="EBK33" s="205"/>
      <c r="EBL33" s="205"/>
      <c r="EBM33" s="205"/>
      <c r="EBN33" s="205"/>
      <c r="EBO33" s="205"/>
      <c r="EBP33" s="205"/>
      <c r="EBQ33" s="205"/>
      <c r="EBR33" s="205"/>
      <c r="EBS33" s="205"/>
      <c r="EBT33" s="205"/>
      <c r="EBU33" s="205"/>
      <c r="EBV33" s="205"/>
      <c r="EBW33" s="205"/>
      <c r="EBX33" s="205"/>
      <c r="EBY33" s="205"/>
      <c r="EBZ33" s="205"/>
      <c r="ECA33" s="205"/>
      <c r="ECB33" s="205"/>
      <c r="ECC33" s="205"/>
      <c r="ECD33" s="205"/>
      <c r="ECE33" s="205"/>
      <c r="ECF33" s="205"/>
      <c r="ECG33" s="205"/>
      <c r="ECH33" s="205"/>
      <c r="ECI33" s="205"/>
      <c r="ECJ33" s="205"/>
      <c r="ECK33" s="205"/>
      <c r="ECL33" s="205"/>
      <c r="ECM33" s="205"/>
      <c r="ECN33" s="205"/>
      <c r="ECO33" s="205"/>
      <c r="ECP33" s="205"/>
      <c r="ECQ33" s="205"/>
      <c r="ECR33" s="205"/>
      <c r="ECS33" s="205"/>
      <c r="ECT33" s="205"/>
      <c r="ECU33" s="205"/>
      <c r="ECV33" s="205"/>
      <c r="ECW33" s="205"/>
      <c r="ECX33" s="205"/>
      <c r="ECY33" s="205"/>
      <c r="ECZ33" s="205"/>
      <c r="EDA33" s="205"/>
      <c r="EDB33" s="205"/>
      <c r="EDC33" s="205"/>
      <c r="EDD33" s="205"/>
      <c r="EDE33" s="205"/>
      <c r="EDF33" s="205"/>
      <c r="EDG33" s="205"/>
      <c r="EDH33" s="205"/>
      <c r="EDI33" s="205"/>
      <c r="EDJ33" s="205"/>
      <c r="EDK33" s="205"/>
      <c r="EDL33" s="205"/>
      <c r="EDM33" s="205"/>
      <c r="EDN33" s="205"/>
      <c r="EDO33" s="205"/>
      <c r="EDP33" s="205"/>
      <c r="EDQ33" s="205"/>
      <c r="EDR33" s="205"/>
      <c r="EDS33" s="205"/>
      <c r="EDT33" s="205"/>
      <c r="EDU33" s="205"/>
      <c r="EDV33" s="205"/>
      <c r="EDW33" s="205"/>
      <c r="EDX33" s="205"/>
      <c r="EDY33" s="205"/>
      <c r="EDZ33" s="205"/>
      <c r="EEA33" s="205"/>
      <c r="EEB33" s="205"/>
      <c r="EEC33" s="205"/>
      <c r="EED33" s="205"/>
      <c r="EEE33" s="205"/>
      <c r="EEF33" s="205"/>
      <c r="EEG33" s="205"/>
      <c r="EEH33" s="205"/>
      <c r="EEI33" s="205"/>
      <c r="EEJ33" s="205"/>
      <c r="EEK33" s="205"/>
      <c r="EEL33" s="205"/>
      <c r="EEM33" s="205"/>
      <c r="EEN33" s="205"/>
      <c r="EEO33" s="205"/>
      <c r="EEP33" s="205"/>
      <c r="EEQ33" s="205"/>
      <c r="EER33" s="205"/>
      <c r="EES33" s="205"/>
      <c r="EET33" s="205"/>
      <c r="EEU33" s="205"/>
      <c r="EEV33" s="205"/>
      <c r="EEW33" s="205"/>
      <c r="EEX33" s="205"/>
      <c r="EEY33" s="205"/>
      <c r="EEZ33" s="205"/>
      <c r="EFA33" s="205"/>
      <c r="EFB33" s="205"/>
      <c r="EFC33" s="205"/>
      <c r="EFD33" s="205"/>
      <c r="EFE33" s="205"/>
      <c r="EFF33" s="205"/>
      <c r="EFG33" s="205"/>
      <c r="EFH33" s="205"/>
      <c r="EFI33" s="205"/>
      <c r="EFJ33" s="205"/>
      <c r="EFK33" s="205"/>
      <c r="EFL33" s="205"/>
      <c r="EFM33" s="205"/>
      <c r="EFN33" s="205"/>
      <c r="EFO33" s="205"/>
      <c r="EFP33" s="205"/>
      <c r="EFQ33" s="205"/>
      <c r="EFR33" s="205"/>
      <c r="EFS33" s="205"/>
      <c r="EFT33" s="205"/>
      <c r="EFU33" s="205"/>
      <c r="EFV33" s="205"/>
      <c r="EFW33" s="205"/>
      <c r="EFX33" s="205"/>
      <c r="EFY33" s="205"/>
      <c r="EFZ33" s="205"/>
      <c r="EGA33" s="205"/>
      <c r="EGB33" s="205"/>
      <c r="EGC33" s="205"/>
      <c r="EGD33" s="205"/>
      <c r="EGE33" s="205"/>
      <c r="EGF33" s="205"/>
      <c r="EGG33" s="205"/>
      <c r="EGH33" s="205"/>
      <c r="EGI33" s="205"/>
      <c r="EGJ33" s="205"/>
      <c r="EGK33" s="205"/>
      <c r="EGL33" s="205"/>
      <c r="EGM33" s="205"/>
      <c r="EGN33" s="205"/>
      <c r="EGO33" s="205"/>
      <c r="EGP33" s="205"/>
      <c r="EGQ33" s="205"/>
      <c r="EGR33" s="205"/>
      <c r="EGS33" s="205"/>
      <c r="EGT33" s="205"/>
      <c r="EGU33" s="205"/>
      <c r="EGV33" s="205"/>
      <c r="EGW33" s="205"/>
      <c r="EGX33" s="205"/>
      <c r="EGY33" s="205"/>
      <c r="EGZ33" s="205"/>
      <c r="EHA33" s="205"/>
      <c r="EHB33" s="205"/>
      <c r="EHC33" s="205"/>
      <c r="EHD33" s="205"/>
      <c r="EHE33" s="205"/>
      <c r="EHF33" s="205"/>
      <c r="EHG33" s="205"/>
      <c r="EHH33" s="205"/>
      <c r="EHI33" s="205"/>
      <c r="EHJ33" s="205"/>
      <c r="EHK33" s="205"/>
      <c r="EHL33" s="205"/>
      <c r="EHM33" s="205"/>
      <c r="EHN33" s="205"/>
      <c r="EHO33" s="205"/>
      <c r="EHP33" s="205"/>
      <c r="EHQ33" s="205"/>
      <c r="EHR33" s="205"/>
      <c r="EHS33" s="205"/>
      <c r="EHT33" s="205"/>
      <c r="EHU33" s="205"/>
      <c r="EHV33" s="205"/>
      <c r="EHW33" s="205"/>
      <c r="EHX33" s="205"/>
      <c r="EHY33" s="205"/>
      <c r="EHZ33" s="205"/>
      <c r="EIA33" s="205"/>
      <c r="EIB33" s="205"/>
      <c r="EIC33" s="205"/>
      <c r="EID33" s="205"/>
      <c r="EIE33" s="205"/>
      <c r="EIF33" s="205"/>
      <c r="EIG33" s="205"/>
      <c r="EIH33" s="205"/>
      <c r="EII33" s="205"/>
      <c r="EIJ33" s="205"/>
      <c r="EIK33" s="205"/>
      <c r="EIL33" s="205"/>
      <c r="EIM33" s="205"/>
      <c r="EIN33" s="205"/>
      <c r="EIO33" s="205"/>
      <c r="EIP33" s="205"/>
      <c r="EIQ33" s="205"/>
      <c r="EIR33" s="205"/>
      <c r="EIS33" s="205"/>
      <c r="EIT33" s="205"/>
      <c r="EIU33" s="205"/>
      <c r="EIV33" s="205"/>
      <c r="EIW33" s="205"/>
      <c r="EIX33" s="205"/>
      <c r="EIY33" s="205"/>
      <c r="EIZ33" s="205"/>
      <c r="EJA33" s="205"/>
      <c r="EJB33" s="205"/>
      <c r="EJC33" s="205"/>
      <c r="EJD33" s="205"/>
      <c r="EJE33" s="205"/>
      <c r="EJF33" s="205"/>
      <c r="EJG33" s="205"/>
      <c r="EJH33" s="205"/>
      <c r="EJI33" s="205"/>
      <c r="EJJ33" s="205"/>
      <c r="EJK33" s="205"/>
      <c r="EJL33" s="205"/>
      <c r="EJM33" s="205"/>
      <c r="EJN33" s="205"/>
      <c r="EJO33" s="205"/>
      <c r="EJP33" s="205"/>
      <c r="EJQ33" s="205"/>
      <c r="EJR33" s="205"/>
      <c r="EJS33" s="205"/>
      <c r="EJT33" s="205"/>
      <c r="EJU33" s="205"/>
      <c r="EJV33" s="205"/>
      <c r="EJW33" s="205"/>
      <c r="EJX33" s="205"/>
      <c r="EJY33" s="205"/>
      <c r="EJZ33" s="205"/>
      <c r="EKA33" s="205"/>
      <c r="EKB33" s="205"/>
      <c r="EKC33" s="205"/>
      <c r="EKD33" s="205"/>
      <c r="EKE33" s="205"/>
      <c r="EKF33" s="205"/>
      <c r="EKG33" s="205"/>
      <c r="EKH33" s="205"/>
      <c r="EKI33" s="205"/>
      <c r="EKJ33" s="205"/>
      <c r="EKK33" s="205"/>
      <c r="EKL33" s="205"/>
      <c r="EKM33" s="205"/>
      <c r="EKN33" s="205"/>
      <c r="EKO33" s="205"/>
      <c r="EKP33" s="205"/>
      <c r="EKQ33" s="205"/>
      <c r="EKR33" s="205"/>
      <c r="EKS33" s="205"/>
      <c r="EKT33" s="205"/>
      <c r="EKU33" s="205"/>
      <c r="EKV33" s="205"/>
      <c r="EKW33" s="205"/>
      <c r="EKX33" s="205"/>
      <c r="EKY33" s="205"/>
      <c r="EKZ33" s="205"/>
      <c r="ELA33" s="205"/>
      <c r="ELB33" s="205"/>
      <c r="ELC33" s="205"/>
      <c r="ELD33" s="205"/>
      <c r="ELE33" s="205"/>
      <c r="ELF33" s="205"/>
      <c r="ELG33" s="205"/>
      <c r="ELH33" s="205"/>
      <c r="ELI33" s="205"/>
      <c r="ELJ33" s="205"/>
      <c r="ELK33" s="205"/>
      <c r="ELL33" s="205"/>
      <c r="ELM33" s="205"/>
      <c r="ELN33" s="205"/>
      <c r="ELO33" s="205"/>
      <c r="ELP33" s="205"/>
      <c r="ELQ33" s="205"/>
      <c r="ELR33" s="205"/>
      <c r="ELS33" s="205"/>
      <c r="ELT33" s="205"/>
      <c r="ELU33" s="205"/>
      <c r="ELV33" s="205"/>
      <c r="ELW33" s="205"/>
      <c r="ELX33" s="205"/>
      <c r="ELY33" s="205"/>
      <c r="ELZ33" s="205"/>
      <c r="EMA33" s="205"/>
      <c r="EMB33" s="205"/>
      <c r="EMC33" s="205"/>
      <c r="EMD33" s="205"/>
      <c r="EME33" s="205"/>
      <c r="EMF33" s="205"/>
      <c r="EMG33" s="205"/>
      <c r="EMH33" s="205"/>
      <c r="EMI33" s="205"/>
      <c r="EMJ33" s="205"/>
      <c r="EMK33" s="205"/>
      <c r="EML33" s="205"/>
      <c r="EMM33" s="205"/>
      <c r="EMN33" s="205"/>
      <c r="EMO33" s="205"/>
      <c r="EMP33" s="205"/>
      <c r="EMQ33" s="205"/>
      <c r="EMR33" s="205"/>
      <c r="EMS33" s="205"/>
      <c r="EMT33" s="205"/>
      <c r="EMU33" s="205"/>
      <c r="EMV33" s="205"/>
      <c r="EMW33" s="205"/>
      <c r="EMX33" s="205"/>
      <c r="EMY33" s="205"/>
      <c r="EMZ33" s="205"/>
      <c r="ENA33" s="205"/>
      <c r="ENB33" s="205"/>
      <c r="ENC33" s="205"/>
      <c r="END33" s="205"/>
      <c r="ENE33" s="205"/>
      <c r="ENF33" s="205"/>
      <c r="ENG33" s="205"/>
      <c r="ENH33" s="205"/>
      <c r="ENI33" s="205"/>
      <c r="ENJ33" s="205"/>
      <c r="ENK33" s="205"/>
      <c r="ENL33" s="205"/>
      <c r="ENM33" s="205"/>
      <c r="ENN33" s="205"/>
      <c r="ENO33" s="205"/>
      <c r="ENP33" s="205"/>
      <c r="ENQ33" s="205"/>
      <c r="ENR33" s="205"/>
      <c r="ENS33" s="205"/>
      <c r="ENT33" s="205"/>
      <c r="ENU33" s="205"/>
      <c r="ENV33" s="205"/>
      <c r="ENW33" s="205"/>
      <c r="ENX33" s="205"/>
      <c r="ENY33" s="205"/>
      <c r="ENZ33" s="205"/>
      <c r="EOA33" s="205"/>
      <c r="EOB33" s="205"/>
      <c r="EOC33" s="205"/>
      <c r="EOD33" s="205"/>
      <c r="EOE33" s="205"/>
      <c r="EOF33" s="205"/>
      <c r="EOG33" s="205"/>
      <c r="EOH33" s="205"/>
      <c r="EOI33" s="205"/>
      <c r="EOJ33" s="205"/>
      <c r="EOK33" s="205"/>
      <c r="EOL33" s="205"/>
      <c r="EOM33" s="205"/>
      <c r="EON33" s="205"/>
      <c r="EOO33" s="205"/>
      <c r="EOP33" s="205"/>
      <c r="EOQ33" s="205"/>
      <c r="EOR33" s="205"/>
      <c r="EOS33" s="205"/>
      <c r="EOT33" s="205"/>
      <c r="EOU33" s="205"/>
      <c r="EOV33" s="205"/>
      <c r="EOW33" s="205"/>
      <c r="EOX33" s="205"/>
      <c r="EOY33" s="205"/>
      <c r="EOZ33" s="205"/>
      <c r="EPA33" s="205"/>
      <c r="EPB33" s="205"/>
      <c r="EPC33" s="205"/>
      <c r="EPD33" s="205"/>
      <c r="EPE33" s="205"/>
      <c r="EPF33" s="205"/>
      <c r="EPG33" s="205"/>
      <c r="EPH33" s="205"/>
      <c r="EPI33" s="205"/>
      <c r="EPJ33" s="205"/>
      <c r="EPK33" s="205"/>
      <c r="EPL33" s="205"/>
      <c r="EPM33" s="205"/>
      <c r="EPN33" s="205"/>
      <c r="EPO33" s="205"/>
      <c r="EPP33" s="205"/>
      <c r="EPQ33" s="205"/>
      <c r="EPR33" s="205"/>
      <c r="EPS33" s="205"/>
      <c r="EPT33" s="205"/>
      <c r="EPU33" s="205"/>
      <c r="EPV33" s="205"/>
      <c r="EPW33" s="205"/>
      <c r="EPX33" s="205"/>
      <c r="EPY33" s="205"/>
      <c r="EPZ33" s="205"/>
      <c r="EQA33" s="205"/>
      <c r="EQB33" s="205"/>
      <c r="EQC33" s="205"/>
      <c r="EQD33" s="205"/>
      <c r="EQE33" s="205"/>
      <c r="EQF33" s="205"/>
      <c r="EQG33" s="205"/>
      <c r="EQH33" s="205"/>
      <c r="EQI33" s="205"/>
      <c r="EQJ33" s="205"/>
      <c r="EQK33" s="205"/>
      <c r="EQL33" s="205"/>
      <c r="EQM33" s="205"/>
      <c r="EQN33" s="205"/>
      <c r="EQO33" s="205"/>
      <c r="EQP33" s="205"/>
      <c r="EQQ33" s="205"/>
      <c r="EQR33" s="205"/>
      <c r="EQS33" s="205"/>
      <c r="EQT33" s="205"/>
      <c r="EQU33" s="205"/>
      <c r="EQV33" s="205"/>
      <c r="EQW33" s="205"/>
      <c r="EQX33" s="205"/>
      <c r="EQY33" s="205"/>
      <c r="EQZ33" s="205"/>
      <c r="ERA33" s="205"/>
      <c r="ERB33" s="205"/>
      <c r="ERC33" s="205"/>
      <c r="ERD33" s="205"/>
      <c r="ERE33" s="205"/>
      <c r="ERF33" s="205"/>
      <c r="ERG33" s="205"/>
      <c r="ERH33" s="205"/>
      <c r="ERI33" s="205"/>
      <c r="ERJ33" s="205"/>
      <c r="ERK33" s="205"/>
      <c r="ERL33" s="205"/>
      <c r="ERM33" s="205"/>
      <c r="ERN33" s="205"/>
      <c r="ERO33" s="205"/>
      <c r="ERP33" s="205"/>
      <c r="ERQ33" s="205"/>
      <c r="ERR33" s="205"/>
      <c r="ERS33" s="205"/>
      <c r="ERT33" s="205"/>
      <c r="ERU33" s="205"/>
      <c r="ERV33" s="205"/>
      <c r="ERW33" s="205"/>
      <c r="ERX33" s="205"/>
      <c r="ERY33" s="205"/>
      <c r="ERZ33" s="205"/>
      <c r="ESA33" s="205"/>
      <c r="ESB33" s="205"/>
      <c r="ESC33" s="205"/>
      <c r="ESD33" s="205"/>
      <c r="ESE33" s="205"/>
      <c r="ESF33" s="205"/>
      <c r="ESG33" s="205"/>
      <c r="ESH33" s="205"/>
      <c r="ESI33" s="205"/>
      <c r="ESJ33" s="205"/>
      <c r="ESK33" s="205"/>
      <c r="ESL33" s="205"/>
      <c r="ESM33" s="205"/>
      <c r="ESN33" s="205"/>
      <c r="ESO33" s="205"/>
      <c r="ESP33" s="205"/>
      <c r="ESQ33" s="205"/>
      <c r="ESR33" s="205"/>
      <c r="ESS33" s="205"/>
      <c r="EST33" s="205"/>
      <c r="ESU33" s="205"/>
      <c r="ESV33" s="205"/>
      <c r="ESW33" s="205"/>
      <c r="ESX33" s="205"/>
      <c r="ESY33" s="205"/>
      <c r="ESZ33" s="205"/>
      <c r="ETA33" s="205"/>
      <c r="ETB33" s="205"/>
      <c r="ETC33" s="205"/>
      <c r="ETD33" s="205"/>
      <c r="ETE33" s="205"/>
      <c r="ETF33" s="205"/>
      <c r="ETG33" s="205"/>
      <c r="ETH33" s="205"/>
      <c r="ETI33" s="205"/>
      <c r="ETJ33" s="205"/>
      <c r="ETK33" s="205"/>
      <c r="ETL33" s="205"/>
      <c r="ETM33" s="205"/>
      <c r="ETN33" s="205"/>
      <c r="ETO33" s="205"/>
      <c r="ETP33" s="205"/>
      <c r="ETQ33" s="205"/>
      <c r="ETR33" s="205"/>
      <c r="ETS33" s="205"/>
      <c r="ETT33" s="205"/>
      <c r="ETU33" s="205"/>
      <c r="ETV33" s="205"/>
      <c r="ETW33" s="205"/>
      <c r="ETX33" s="205"/>
      <c r="ETY33" s="205"/>
      <c r="ETZ33" s="205"/>
      <c r="EUA33" s="205"/>
      <c r="EUB33" s="205"/>
      <c r="EUC33" s="205"/>
      <c r="EUD33" s="205"/>
      <c r="EUE33" s="205"/>
      <c r="EUF33" s="205"/>
      <c r="EUG33" s="205"/>
      <c r="EUH33" s="205"/>
      <c r="EUI33" s="205"/>
      <c r="EUJ33" s="205"/>
      <c r="EUK33" s="205"/>
      <c r="EUL33" s="205"/>
      <c r="EUM33" s="205"/>
      <c r="EUN33" s="205"/>
      <c r="EUO33" s="205"/>
      <c r="EUP33" s="205"/>
      <c r="EUQ33" s="205"/>
      <c r="EUR33" s="205"/>
      <c r="EUS33" s="205"/>
      <c r="EUT33" s="205"/>
      <c r="EUU33" s="205"/>
      <c r="EUV33" s="205"/>
      <c r="EUW33" s="205"/>
      <c r="EUX33" s="205"/>
      <c r="EUY33" s="205"/>
      <c r="EUZ33" s="205"/>
      <c r="EVA33" s="205"/>
      <c r="EVB33" s="205"/>
      <c r="EVC33" s="205"/>
      <c r="EVD33" s="205"/>
      <c r="EVE33" s="205"/>
      <c r="EVF33" s="205"/>
      <c r="EVG33" s="205"/>
      <c r="EVH33" s="205"/>
      <c r="EVI33" s="205"/>
      <c r="EVJ33" s="205"/>
      <c r="EVK33" s="205"/>
      <c r="EVL33" s="205"/>
      <c r="EVM33" s="205"/>
      <c r="EVN33" s="205"/>
      <c r="EVO33" s="205"/>
      <c r="EVP33" s="205"/>
      <c r="EVQ33" s="205"/>
      <c r="EVR33" s="205"/>
      <c r="EVS33" s="205"/>
      <c r="EVT33" s="205"/>
      <c r="EVU33" s="205"/>
      <c r="EVV33" s="205"/>
      <c r="EVW33" s="205"/>
      <c r="EVX33" s="205"/>
      <c r="EVY33" s="205"/>
      <c r="EVZ33" s="205"/>
      <c r="EWA33" s="205"/>
      <c r="EWB33" s="205"/>
      <c r="EWC33" s="205"/>
      <c r="EWD33" s="205"/>
      <c r="EWE33" s="205"/>
      <c r="EWF33" s="205"/>
      <c r="EWG33" s="205"/>
      <c r="EWH33" s="205"/>
      <c r="EWI33" s="205"/>
      <c r="EWJ33" s="205"/>
      <c r="EWK33" s="205"/>
      <c r="EWL33" s="205"/>
      <c r="EWM33" s="205"/>
      <c r="EWN33" s="205"/>
      <c r="EWO33" s="205"/>
      <c r="EWP33" s="205"/>
      <c r="EWQ33" s="205"/>
      <c r="EWR33" s="205"/>
      <c r="EWS33" s="205"/>
      <c r="EWT33" s="205"/>
      <c r="EWU33" s="205"/>
      <c r="EWV33" s="205"/>
      <c r="EWW33" s="205"/>
      <c r="EWX33" s="205"/>
      <c r="EWY33" s="205"/>
      <c r="EWZ33" s="205"/>
      <c r="EXA33" s="205"/>
      <c r="EXB33" s="205"/>
      <c r="EXC33" s="205"/>
      <c r="EXD33" s="205"/>
      <c r="EXE33" s="205"/>
      <c r="EXF33" s="205"/>
      <c r="EXG33" s="205"/>
      <c r="EXH33" s="205"/>
      <c r="EXI33" s="205"/>
      <c r="EXJ33" s="205"/>
      <c r="EXK33" s="205"/>
      <c r="EXL33" s="205"/>
      <c r="EXM33" s="205"/>
      <c r="EXN33" s="205"/>
      <c r="EXO33" s="205"/>
      <c r="EXP33" s="205"/>
      <c r="EXQ33" s="205"/>
      <c r="EXR33" s="205"/>
      <c r="EXS33" s="205"/>
      <c r="EXT33" s="205"/>
      <c r="EXU33" s="205"/>
      <c r="EXV33" s="205"/>
      <c r="EXW33" s="205"/>
      <c r="EXX33" s="205"/>
      <c r="EXY33" s="205"/>
      <c r="EXZ33" s="205"/>
      <c r="EYA33" s="205"/>
      <c r="EYB33" s="205"/>
      <c r="EYC33" s="205"/>
      <c r="EYD33" s="205"/>
      <c r="EYE33" s="205"/>
      <c r="EYF33" s="205"/>
      <c r="EYG33" s="205"/>
      <c r="EYH33" s="205"/>
      <c r="EYI33" s="205"/>
      <c r="EYJ33" s="205"/>
      <c r="EYK33" s="205"/>
      <c r="EYL33" s="205"/>
      <c r="EYM33" s="205"/>
      <c r="EYN33" s="205"/>
      <c r="EYO33" s="205"/>
      <c r="EYP33" s="205"/>
      <c r="EYQ33" s="205"/>
      <c r="EYR33" s="205"/>
      <c r="EYS33" s="205"/>
      <c r="EYT33" s="205"/>
      <c r="EYU33" s="205"/>
      <c r="EYV33" s="205"/>
      <c r="EYW33" s="205"/>
      <c r="EYX33" s="205"/>
      <c r="EYY33" s="205"/>
      <c r="EYZ33" s="205"/>
      <c r="EZA33" s="205"/>
      <c r="EZB33" s="205"/>
      <c r="EZC33" s="205"/>
      <c r="EZD33" s="205"/>
      <c r="EZE33" s="205"/>
      <c r="EZF33" s="205"/>
      <c r="EZG33" s="205"/>
      <c r="EZH33" s="205"/>
      <c r="EZI33" s="205"/>
      <c r="EZJ33" s="205"/>
      <c r="EZK33" s="205"/>
      <c r="EZL33" s="205"/>
      <c r="EZM33" s="205"/>
      <c r="EZN33" s="205"/>
      <c r="EZO33" s="205"/>
      <c r="EZP33" s="205"/>
      <c r="EZQ33" s="205"/>
      <c r="EZR33" s="205"/>
      <c r="EZS33" s="205"/>
      <c r="EZT33" s="205"/>
      <c r="EZU33" s="205"/>
      <c r="EZV33" s="205"/>
      <c r="EZW33" s="205"/>
      <c r="EZX33" s="205"/>
      <c r="EZY33" s="205"/>
      <c r="EZZ33" s="205"/>
      <c r="FAA33" s="205"/>
      <c r="FAB33" s="205"/>
      <c r="FAC33" s="205"/>
      <c r="FAD33" s="205"/>
      <c r="FAE33" s="205"/>
      <c r="FAF33" s="205"/>
      <c r="FAG33" s="205"/>
      <c r="FAH33" s="205"/>
      <c r="FAI33" s="205"/>
      <c r="FAJ33" s="205"/>
      <c r="FAK33" s="205"/>
      <c r="FAL33" s="205"/>
      <c r="FAM33" s="205"/>
      <c r="FAN33" s="205"/>
      <c r="FAO33" s="205"/>
      <c r="FAP33" s="205"/>
      <c r="FAQ33" s="205"/>
      <c r="FAR33" s="205"/>
      <c r="FAS33" s="205"/>
      <c r="FAT33" s="205"/>
      <c r="FAU33" s="205"/>
      <c r="FAV33" s="205"/>
      <c r="FAW33" s="205"/>
      <c r="FAX33" s="205"/>
      <c r="FAY33" s="205"/>
      <c r="FAZ33" s="205"/>
      <c r="FBA33" s="205"/>
      <c r="FBB33" s="205"/>
      <c r="FBC33" s="205"/>
      <c r="FBD33" s="205"/>
      <c r="FBE33" s="205"/>
      <c r="FBF33" s="205"/>
      <c r="FBG33" s="205"/>
      <c r="FBH33" s="205"/>
      <c r="FBI33" s="205"/>
      <c r="FBJ33" s="205"/>
      <c r="FBK33" s="205"/>
      <c r="FBL33" s="205"/>
      <c r="FBM33" s="205"/>
      <c r="FBN33" s="205"/>
      <c r="FBO33" s="205"/>
      <c r="FBP33" s="205"/>
      <c r="FBQ33" s="205"/>
      <c r="FBR33" s="205"/>
      <c r="FBS33" s="205"/>
      <c r="FBT33" s="205"/>
      <c r="FBU33" s="205"/>
      <c r="FBV33" s="205"/>
      <c r="FBW33" s="205"/>
      <c r="FBX33" s="205"/>
      <c r="FBY33" s="205"/>
      <c r="FBZ33" s="205"/>
      <c r="FCA33" s="205"/>
      <c r="FCB33" s="205"/>
      <c r="FCC33" s="205"/>
      <c r="FCD33" s="205"/>
      <c r="FCE33" s="205"/>
      <c r="FCF33" s="205"/>
      <c r="FCG33" s="205"/>
      <c r="FCH33" s="205"/>
      <c r="FCI33" s="205"/>
      <c r="FCJ33" s="205"/>
      <c r="FCK33" s="205"/>
      <c r="FCL33" s="205"/>
      <c r="FCM33" s="205"/>
      <c r="FCN33" s="205"/>
      <c r="FCO33" s="205"/>
      <c r="FCP33" s="205"/>
      <c r="FCQ33" s="205"/>
      <c r="FCR33" s="205"/>
      <c r="FCS33" s="205"/>
      <c r="FCT33" s="205"/>
      <c r="FCU33" s="205"/>
      <c r="FCV33" s="205"/>
      <c r="FCW33" s="205"/>
      <c r="FCX33" s="205"/>
      <c r="FCY33" s="205"/>
      <c r="FCZ33" s="205"/>
      <c r="FDA33" s="205"/>
      <c r="FDB33" s="205"/>
      <c r="FDC33" s="205"/>
      <c r="FDD33" s="205"/>
      <c r="FDE33" s="205"/>
      <c r="FDF33" s="205"/>
      <c r="FDG33" s="205"/>
      <c r="FDH33" s="205"/>
      <c r="FDI33" s="205"/>
      <c r="FDJ33" s="205"/>
      <c r="FDK33" s="205"/>
      <c r="FDL33" s="205"/>
      <c r="FDM33" s="205"/>
      <c r="FDN33" s="205"/>
      <c r="FDO33" s="205"/>
      <c r="FDP33" s="205"/>
      <c r="FDQ33" s="205"/>
      <c r="FDR33" s="205"/>
      <c r="FDS33" s="205"/>
      <c r="FDT33" s="205"/>
      <c r="FDU33" s="205"/>
      <c r="FDV33" s="205"/>
      <c r="FDW33" s="205"/>
      <c r="FDX33" s="205"/>
      <c r="FDY33" s="205"/>
      <c r="FDZ33" s="205"/>
      <c r="FEA33" s="205"/>
      <c r="FEB33" s="205"/>
      <c r="FEC33" s="205"/>
      <c r="FED33" s="205"/>
      <c r="FEE33" s="205"/>
      <c r="FEF33" s="205"/>
      <c r="FEG33" s="205"/>
      <c r="FEH33" s="205"/>
      <c r="FEI33" s="205"/>
      <c r="FEJ33" s="205"/>
      <c r="FEK33" s="205"/>
      <c r="FEL33" s="205"/>
      <c r="FEM33" s="205"/>
      <c r="FEN33" s="205"/>
      <c r="FEO33" s="205"/>
      <c r="FEP33" s="205"/>
      <c r="FEQ33" s="205"/>
      <c r="FER33" s="205"/>
      <c r="FES33" s="205"/>
      <c r="FET33" s="205"/>
      <c r="FEU33" s="205"/>
      <c r="FEV33" s="205"/>
      <c r="FEW33" s="205"/>
      <c r="FEX33" s="205"/>
      <c r="FEY33" s="205"/>
      <c r="FEZ33" s="205"/>
      <c r="FFA33" s="205"/>
      <c r="FFB33" s="205"/>
      <c r="FFC33" s="205"/>
      <c r="FFD33" s="205"/>
      <c r="FFE33" s="205"/>
      <c r="FFF33" s="205"/>
      <c r="FFG33" s="205"/>
      <c r="FFH33" s="205"/>
      <c r="FFI33" s="205"/>
      <c r="FFJ33" s="205"/>
      <c r="FFK33" s="205"/>
      <c r="FFL33" s="205"/>
      <c r="FFM33" s="205"/>
      <c r="FFN33" s="205"/>
      <c r="FFO33" s="205"/>
      <c r="FFP33" s="205"/>
      <c r="FFQ33" s="205"/>
      <c r="FFR33" s="205"/>
      <c r="FFS33" s="205"/>
      <c r="FFT33" s="205"/>
      <c r="FFU33" s="205"/>
      <c r="FFV33" s="205"/>
      <c r="FFW33" s="205"/>
      <c r="FFX33" s="205"/>
      <c r="FFY33" s="205"/>
      <c r="FFZ33" s="205"/>
      <c r="FGA33" s="205"/>
      <c r="FGB33" s="205"/>
      <c r="FGC33" s="205"/>
      <c r="FGD33" s="205"/>
      <c r="FGE33" s="205"/>
      <c r="FGF33" s="205"/>
      <c r="FGG33" s="205"/>
      <c r="FGH33" s="205"/>
      <c r="FGI33" s="205"/>
      <c r="FGJ33" s="205"/>
      <c r="FGK33" s="205"/>
      <c r="FGL33" s="205"/>
      <c r="FGM33" s="205"/>
      <c r="FGN33" s="205"/>
      <c r="FGO33" s="205"/>
      <c r="FGP33" s="205"/>
      <c r="FGQ33" s="205"/>
      <c r="FGR33" s="205"/>
      <c r="FGS33" s="205"/>
      <c r="FGT33" s="205"/>
      <c r="FGU33" s="205"/>
      <c r="FGV33" s="205"/>
      <c r="FGW33" s="205"/>
      <c r="FGX33" s="205"/>
      <c r="FGY33" s="205"/>
      <c r="FGZ33" s="205"/>
      <c r="FHA33" s="205"/>
      <c r="FHB33" s="205"/>
      <c r="FHC33" s="205"/>
      <c r="FHD33" s="205"/>
      <c r="FHE33" s="205"/>
      <c r="FHF33" s="205"/>
      <c r="FHG33" s="205"/>
      <c r="FHH33" s="205"/>
      <c r="FHI33" s="205"/>
      <c r="FHJ33" s="205"/>
      <c r="FHK33" s="205"/>
      <c r="FHL33" s="205"/>
      <c r="FHM33" s="205"/>
      <c r="FHN33" s="205"/>
      <c r="FHO33" s="205"/>
      <c r="FHP33" s="205"/>
      <c r="FHQ33" s="205"/>
      <c r="FHR33" s="205"/>
      <c r="FHS33" s="205"/>
      <c r="FHT33" s="205"/>
      <c r="FHU33" s="205"/>
      <c r="FHV33" s="205"/>
      <c r="FHW33" s="205"/>
      <c r="FHX33" s="205"/>
      <c r="FHY33" s="205"/>
      <c r="FHZ33" s="205"/>
      <c r="FIA33" s="205"/>
      <c r="FIB33" s="205"/>
      <c r="FIC33" s="205"/>
      <c r="FID33" s="205"/>
      <c r="FIE33" s="205"/>
      <c r="FIF33" s="205"/>
      <c r="FIG33" s="205"/>
      <c r="FIH33" s="205"/>
      <c r="FII33" s="205"/>
      <c r="FIJ33" s="205"/>
      <c r="FIK33" s="205"/>
      <c r="FIL33" s="205"/>
      <c r="FIM33" s="205"/>
      <c r="FIN33" s="205"/>
      <c r="FIO33" s="205"/>
      <c r="FIP33" s="205"/>
      <c r="FIQ33" s="205"/>
      <c r="FIR33" s="205"/>
      <c r="FIS33" s="205"/>
      <c r="FIT33" s="205"/>
      <c r="FIU33" s="205"/>
      <c r="FIV33" s="205"/>
      <c r="FIW33" s="205"/>
      <c r="FIX33" s="205"/>
      <c r="FIY33" s="205"/>
      <c r="FIZ33" s="205"/>
      <c r="FJA33" s="205"/>
      <c r="FJB33" s="205"/>
      <c r="FJC33" s="205"/>
      <c r="FJD33" s="205"/>
      <c r="FJE33" s="205"/>
      <c r="FJF33" s="205"/>
      <c r="FJG33" s="205"/>
      <c r="FJH33" s="205"/>
      <c r="FJI33" s="205"/>
      <c r="FJJ33" s="205"/>
      <c r="FJK33" s="205"/>
      <c r="FJL33" s="205"/>
      <c r="FJM33" s="205"/>
      <c r="FJN33" s="205"/>
      <c r="FJO33" s="205"/>
      <c r="FJP33" s="205"/>
      <c r="FJQ33" s="205"/>
      <c r="FJR33" s="205"/>
      <c r="FJS33" s="205"/>
      <c r="FJT33" s="205"/>
      <c r="FJU33" s="205"/>
      <c r="FJV33" s="205"/>
      <c r="FJW33" s="205"/>
      <c r="FJX33" s="205"/>
      <c r="FJY33" s="205"/>
      <c r="FJZ33" s="205"/>
      <c r="FKA33" s="205"/>
      <c r="FKB33" s="205"/>
      <c r="FKC33" s="205"/>
      <c r="FKD33" s="205"/>
      <c r="FKE33" s="205"/>
      <c r="FKF33" s="205"/>
      <c r="FKG33" s="205"/>
      <c r="FKH33" s="205"/>
      <c r="FKI33" s="205"/>
      <c r="FKJ33" s="205"/>
      <c r="FKK33" s="205"/>
      <c r="FKL33" s="205"/>
      <c r="FKM33" s="205"/>
      <c r="FKN33" s="205"/>
      <c r="FKO33" s="205"/>
      <c r="FKP33" s="205"/>
      <c r="FKQ33" s="205"/>
      <c r="FKR33" s="205"/>
      <c r="FKS33" s="205"/>
      <c r="FKT33" s="205"/>
      <c r="FKU33" s="205"/>
      <c r="FKV33" s="205"/>
      <c r="FKW33" s="205"/>
      <c r="FKX33" s="205"/>
      <c r="FKY33" s="205"/>
      <c r="FKZ33" s="205"/>
      <c r="FLA33" s="205"/>
      <c r="FLB33" s="205"/>
      <c r="FLC33" s="205"/>
      <c r="FLD33" s="205"/>
      <c r="FLE33" s="205"/>
      <c r="FLF33" s="205"/>
      <c r="FLG33" s="205"/>
      <c r="FLH33" s="205"/>
      <c r="FLI33" s="205"/>
      <c r="FLJ33" s="205"/>
      <c r="FLK33" s="205"/>
      <c r="FLL33" s="205"/>
      <c r="FLM33" s="205"/>
      <c r="FLN33" s="205"/>
      <c r="FLO33" s="205"/>
      <c r="FLP33" s="205"/>
      <c r="FLQ33" s="205"/>
      <c r="FLR33" s="205"/>
      <c r="FLS33" s="205"/>
      <c r="FLT33" s="205"/>
      <c r="FLU33" s="205"/>
      <c r="FLV33" s="205"/>
      <c r="FLW33" s="205"/>
      <c r="FLX33" s="205"/>
      <c r="FLY33" s="205"/>
      <c r="FLZ33" s="205"/>
      <c r="FMA33" s="205"/>
      <c r="FMB33" s="205"/>
      <c r="FMC33" s="205"/>
      <c r="FMD33" s="205"/>
      <c r="FME33" s="205"/>
      <c r="FMF33" s="205"/>
      <c r="FMG33" s="205"/>
      <c r="FMH33" s="205"/>
      <c r="FMI33" s="205"/>
      <c r="FMJ33" s="205"/>
      <c r="FMK33" s="205"/>
      <c r="FML33" s="205"/>
      <c r="FMM33" s="205"/>
      <c r="FMN33" s="205"/>
      <c r="FMO33" s="205"/>
      <c r="FMP33" s="205"/>
      <c r="FMQ33" s="205"/>
      <c r="FMR33" s="205"/>
      <c r="FMS33" s="205"/>
      <c r="FMT33" s="205"/>
      <c r="FMU33" s="205"/>
      <c r="FMV33" s="205"/>
      <c r="FMW33" s="205"/>
      <c r="FMX33" s="205"/>
      <c r="FMY33" s="205"/>
      <c r="FMZ33" s="205"/>
      <c r="FNA33" s="205"/>
      <c r="FNB33" s="205"/>
      <c r="FNC33" s="205"/>
      <c r="FND33" s="205"/>
      <c r="FNE33" s="205"/>
      <c r="FNF33" s="205"/>
      <c r="FNG33" s="205"/>
      <c r="FNH33" s="205"/>
      <c r="FNI33" s="205"/>
      <c r="FNJ33" s="205"/>
      <c r="FNK33" s="205"/>
      <c r="FNL33" s="205"/>
      <c r="FNM33" s="205"/>
      <c r="FNN33" s="205"/>
      <c r="FNO33" s="205"/>
      <c r="FNP33" s="205"/>
      <c r="FNQ33" s="205"/>
      <c r="FNR33" s="205"/>
      <c r="FNS33" s="205"/>
      <c r="FNT33" s="205"/>
      <c r="FNU33" s="205"/>
      <c r="FNV33" s="205"/>
      <c r="FNW33" s="205"/>
      <c r="FNX33" s="205"/>
      <c r="FNY33" s="205"/>
      <c r="FNZ33" s="205"/>
      <c r="FOA33" s="205"/>
      <c r="FOB33" s="205"/>
      <c r="FOC33" s="205"/>
      <c r="FOD33" s="205"/>
      <c r="FOE33" s="205"/>
      <c r="FOF33" s="205"/>
      <c r="FOG33" s="205"/>
      <c r="FOH33" s="205"/>
      <c r="FOI33" s="205"/>
      <c r="FOJ33" s="205"/>
      <c r="FOK33" s="205"/>
      <c r="FOL33" s="205"/>
      <c r="FOM33" s="205"/>
      <c r="FON33" s="205"/>
      <c r="FOO33" s="205"/>
      <c r="FOP33" s="205"/>
      <c r="FOQ33" s="205"/>
      <c r="FOR33" s="205"/>
      <c r="FOS33" s="205"/>
      <c r="FOT33" s="205"/>
      <c r="FOU33" s="205"/>
      <c r="FOV33" s="205"/>
      <c r="FOW33" s="205"/>
      <c r="FOX33" s="205"/>
      <c r="FOY33" s="205"/>
      <c r="FOZ33" s="205"/>
      <c r="FPA33" s="205"/>
      <c r="FPB33" s="205"/>
      <c r="FPC33" s="205"/>
      <c r="FPD33" s="205"/>
      <c r="FPE33" s="205"/>
      <c r="FPF33" s="205"/>
      <c r="FPG33" s="205"/>
      <c r="FPH33" s="205"/>
      <c r="FPI33" s="205"/>
      <c r="FPJ33" s="205"/>
      <c r="FPK33" s="205"/>
      <c r="FPL33" s="205"/>
      <c r="FPM33" s="205"/>
      <c r="FPN33" s="205"/>
      <c r="FPO33" s="205"/>
      <c r="FPP33" s="205"/>
      <c r="FPQ33" s="205"/>
      <c r="FPR33" s="205"/>
      <c r="FPS33" s="205"/>
      <c r="FPT33" s="205"/>
      <c r="FPU33" s="205"/>
      <c r="FPV33" s="205"/>
      <c r="FPW33" s="205"/>
      <c r="FPX33" s="205"/>
      <c r="FPY33" s="205"/>
      <c r="FPZ33" s="205"/>
      <c r="FQA33" s="205"/>
      <c r="FQB33" s="205"/>
      <c r="FQC33" s="205"/>
      <c r="FQD33" s="205"/>
      <c r="FQE33" s="205"/>
      <c r="FQF33" s="205"/>
      <c r="FQG33" s="205"/>
      <c r="FQH33" s="205"/>
      <c r="FQI33" s="205"/>
      <c r="FQJ33" s="205"/>
      <c r="FQK33" s="205"/>
      <c r="FQL33" s="205"/>
      <c r="FQM33" s="205"/>
      <c r="FQN33" s="205"/>
      <c r="FQO33" s="205"/>
      <c r="FQP33" s="205"/>
      <c r="FQQ33" s="205"/>
      <c r="FQR33" s="205"/>
      <c r="FQS33" s="205"/>
      <c r="FQT33" s="205"/>
      <c r="FQU33" s="205"/>
      <c r="FQV33" s="205"/>
      <c r="FQW33" s="205"/>
      <c r="FQX33" s="205"/>
      <c r="FQY33" s="205"/>
      <c r="FQZ33" s="205"/>
      <c r="FRA33" s="205"/>
      <c r="FRB33" s="205"/>
      <c r="FRC33" s="205"/>
      <c r="FRD33" s="205"/>
      <c r="FRE33" s="205"/>
      <c r="FRF33" s="205"/>
      <c r="FRG33" s="205"/>
      <c r="FRH33" s="205"/>
      <c r="FRI33" s="205"/>
      <c r="FRJ33" s="205"/>
      <c r="FRK33" s="205"/>
      <c r="FRL33" s="205"/>
      <c r="FRM33" s="205"/>
      <c r="FRN33" s="205"/>
      <c r="FRO33" s="205"/>
      <c r="FRP33" s="205"/>
      <c r="FRQ33" s="205"/>
      <c r="FRR33" s="205"/>
      <c r="FRS33" s="205"/>
      <c r="FRT33" s="205"/>
      <c r="FRU33" s="205"/>
      <c r="FRV33" s="205"/>
      <c r="FRW33" s="205"/>
      <c r="FRX33" s="205"/>
      <c r="FRY33" s="205"/>
      <c r="FRZ33" s="205"/>
      <c r="FSA33" s="205"/>
      <c r="FSB33" s="205"/>
      <c r="FSC33" s="205"/>
      <c r="FSD33" s="205"/>
      <c r="FSE33" s="205"/>
      <c r="FSF33" s="205"/>
      <c r="FSG33" s="205"/>
      <c r="FSH33" s="205"/>
      <c r="FSI33" s="205"/>
      <c r="FSJ33" s="205"/>
      <c r="FSK33" s="205"/>
      <c r="FSL33" s="205"/>
      <c r="FSM33" s="205"/>
      <c r="FSN33" s="205"/>
      <c r="FSO33" s="205"/>
      <c r="FSP33" s="205"/>
      <c r="FSQ33" s="205"/>
      <c r="FSR33" s="205"/>
      <c r="FSS33" s="205"/>
      <c r="FST33" s="205"/>
      <c r="FSU33" s="205"/>
      <c r="FSV33" s="205"/>
      <c r="FSW33" s="205"/>
      <c r="FSX33" s="205"/>
      <c r="FSY33" s="205"/>
      <c r="FSZ33" s="205"/>
      <c r="FTA33" s="205"/>
      <c r="FTB33" s="205"/>
      <c r="FTC33" s="205"/>
      <c r="FTD33" s="205"/>
      <c r="FTE33" s="205"/>
      <c r="FTF33" s="205"/>
      <c r="FTG33" s="205"/>
      <c r="FTH33" s="205"/>
      <c r="FTI33" s="205"/>
      <c r="FTJ33" s="205"/>
      <c r="FTK33" s="205"/>
      <c r="FTL33" s="205"/>
      <c r="FTM33" s="205"/>
      <c r="FTN33" s="205"/>
      <c r="FTO33" s="205"/>
      <c r="FTP33" s="205"/>
      <c r="FTQ33" s="205"/>
      <c r="FTR33" s="205"/>
      <c r="FTS33" s="205"/>
      <c r="FTT33" s="205"/>
      <c r="FTU33" s="205"/>
      <c r="FTV33" s="205"/>
      <c r="FTW33" s="205"/>
      <c r="FTX33" s="205"/>
      <c r="FTY33" s="205"/>
      <c r="FTZ33" s="205"/>
      <c r="FUA33" s="205"/>
      <c r="FUB33" s="205"/>
      <c r="FUC33" s="205"/>
      <c r="FUD33" s="205"/>
      <c r="FUE33" s="205"/>
      <c r="FUF33" s="205"/>
      <c r="FUG33" s="205"/>
      <c r="FUH33" s="205"/>
      <c r="FUI33" s="205"/>
      <c r="FUJ33" s="205"/>
      <c r="FUK33" s="205"/>
      <c r="FUL33" s="205"/>
      <c r="FUM33" s="205"/>
      <c r="FUN33" s="205"/>
      <c r="FUO33" s="205"/>
      <c r="FUP33" s="205"/>
      <c r="FUQ33" s="205"/>
      <c r="FUR33" s="205"/>
      <c r="FUS33" s="205"/>
      <c r="FUT33" s="205"/>
      <c r="FUU33" s="205"/>
      <c r="FUV33" s="205"/>
      <c r="FUW33" s="205"/>
      <c r="FUX33" s="205"/>
      <c r="FUY33" s="205"/>
      <c r="FUZ33" s="205"/>
      <c r="FVA33" s="205"/>
      <c r="FVB33" s="205"/>
      <c r="FVC33" s="205"/>
      <c r="FVD33" s="205"/>
      <c r="FVE33" s="205"/>
      <c r="FVF33" s="205"/>
      <c r="FVG33" s="205"/>
      <c r="FVH33" s="205"/>
      <c r="FVI33" s="205"/>
      <c r="FVJ33" s="205"/>
      <c r="FVK33" s="205"/>
      <c r="FVL33" s="205"/>
      <c r="FVM33" s="205"/>
      <c r="FVN33" s="205"/>
      <c r="FVO33" s="205"/>
      <c r="FVP33" s="205"/>
      <c r="FVQ33" s="205"/>
      <c r="FVR33" s="205"/>
      <c r="FVS33" s="205"/>
      <c r="FVT33" s="205"/>
      <c r="FVU33" s="205"/>
      <c r="FVV33" s="205"/>
      <c r="FVW33" s="205"/>
      <c r="FVX33" s="205"/>
      <c r="FVY33" s="205"/>
      <c r="FVZ33" s="205"/>
      <c r="FWA33" s="205"/>
      <c r="FWB33" s="205"/>
      <c r="FWC33" s="205"/>
      <c r="FWD33" s="205"/>
      <c r="FWE33" s="205"/>
      <c r="FWF33" s="205"/>
      <c r="FWG33" s="205"/>
      <c r="FWH33" s="205"/>
      <c r="FWI33" s="205"/>
      <c r="FWJ33" s="205"/>
      <c r="FWK33" s="205"/>
      <c r="FWL33" s="205"/>
      <c r="FWM33" s="205"/>
      <c r="FWN33" s="205"/>
      <c r="FWO33" s="205"/>
      <c r="FWP33" s="205"/>
      <c r="FWQ33" s="205"/>
      <c r="FWR33" s="205"/>
      <c r="FWS33" s="205"/>
      <c r="FWT33" s="205"/>
      <c r="FWU33" s="205"/>
      <c r="FWV33" s="205"/>
      <c r="FWW33" s="205"/>
      <c r="FWX33" s="205"/>
      <c r="FWY33" s="205"/>
      <c r="FWZ33" s="205"/>
      <c r="FXA33" s="205"/>
      <c r="FXB33" s="205"/>
      <c r="FXC33" s="205"/>
      <c r="FXD33" s="205"/>
      <c r="FXE33" s="205"/>
      <c r="FXF33" s="205"/>
      <c r="FXG33" s="205"/>
      <c r="FXH33" s="205"/>
      <c r="FXI33" s="205"/>
      <c r="FXJ33" s="205"/>
      <c r="FXK33" s="205"/>
      <c r="FXL33" s="205"/>
      <c r="FXM33" s="205"/>
      <c r="FXN33" s="205"/>
      <c r="FXO33" s="205"/>
      <c r="FXP33" s="205"/>
      <c r="FXQ33" s="205"/>
      <c r="FXR33" s="205"/>
      <c r="FXS33" s="205"/>
      <c r="FXT33" s="205"/>
      <c r="FXU33" s="205"/>
      <c r="FXV33" s="205"/>
      <c r="FXW33" s="205"/>
      <c r="FXX33" s="205"/>
      <c r="FXY33" s="205"/>
      <c r="FXZ33" s="205"/>
      <c r="FYA33" s="205"/>
      <c r="FYB33" s="205"/>
      <c r="FYC33" s="205"/>
      <c r="FYD33" s="205"/>
      <c r="FYE33" s="205"/>
      <c r="FYF33" s="205"/>
      <c r="FYG33" s="205"/>
      <c r="FYH33" s="205"/>
      <c r="FYI33" s="205"/>
      <c r="FYJ33" s="205"/>
      <c r="FYK33" s="205"/>
      <c r="FYL33" s="205"/>
      <c r="FYM33" s="205"/>
      <c r="FYN33" s="205"/>
      <c r="FYO33" s="205"/>
      <c r="FYP33" s="205"/>
      <c r="FYQ33" s="205"/>
      <c r="FYR33" s="205"/>
      <c r="FYS33" s="205"/>
      <c r="FYT33" s="205"/>
      <c r="FYU33" s="205"/>
      <c r="FYV33" s="205"/>
      <c r="FYW33" s="205"/>
      <c r="FYX33" s="205"/>
      <c r="FYY33" s="205"/>
      <c r="FYZ33" s="205"/>
      <c r="FZA33" s="205"/>
      <c r="FZB33" s="205"/>
      <c r="FZC33" s="205"/>
      <c r="FZD33" s="205"/>
      <c r="FZE33" s="205"/>
      <c r="FZF33" s="205"/>
      <c r="FZG33" s="205"/>
      <c r="FZH33" s="205"/>
      <c r="FZI33" s="205"/>
      <c r="FZJ33" s="205"/>
      <c r="FZK33" s="205"/>
      <c r="FZL33" s="205"/>
      <c r="FZM33" s="205"/>
      <c r="FZN33" s="205"/>
      <c r="FZO33" s="205"/>
      <c r="FZP33" s="205"/>
      <c r="FZQ33" s="205"/>
      <c r="FZR33" s="205"/>
      <c r="FZS33" s="205"/>
      <c r="FZT33" s="205"/>
      <c r="FZU33" s="205"/>
      <c r="FZV33" s="205"/>
      <c r="FZW33" s="205"/>
      <c r="FZX33" s="205"/>
      <c r="FZY33" s="205"/>
      <c r="FZZ33" s="205"/>
      <c r="GAA33" s="205"/>
      <c r="GAB33" s="205"/>
      <c r="GAC33" s="205"/>
      <c r="GAD33" s="205"/>
      <c r="GAE33" s="205"/>
      <c r="GAF33" s="205"/>
      <c r="GAG33" s="205"/>
      <c r="GAH33" s="205"/>
      <c r="GAI33" s="205"/>
      <c r="GAJ33" s="205"/>
      <c r="GAK33" s="205"/>
      <c r="GAL33" s="205"/>
      <c r="GAM33" s="205"/>
      <c r="GAN33" s="205"/>
      <c r="GAO33" s="205"/>
      <c r="GAP33" s="205"/>
      <c r="GAQ33" s="205"/>
      <c r="GAR33" s="205"/>
      <c r="GAS33" s="205"/>
      <c r="GAT33" s="205"/>
      <c r="GAU33" s="205"/>
      <c r="GAV33" s="205"/>
      <c r="GAW33" s="205"/>
      <c r="GAX33" s="205"/>
      <c r="GAY33" s="205"/>
      <c r="GAZ33" s="205"/>
      <c r="GBA33" s="205"/>
      <c r="GBB33" s="205"/>
      <c r="GBC33" s="205"/>
      <c r="GBD33" s="205"/>
      <c r="GBE33" s="205"/>
      <c r="GBF33" s="205"/>
      <c r="GBG33" s="205"/>
      <c r="GBH33" s="205"/>
      <c r="GBI33" s="205"/>
      <c r="GBJ33" s="205"/>
      <c r="GBK33" s="205"/>
      <c r="GBL33" s="205"/>
      <c r="GBM33" s="205"/>
      <c r="GBN33" s="205"/>
      <c r="GBO33" s="205"/>
      <c r="GBP33" s="205"/>
      <c r="GBQ33" s="205"/>
      <c r="GBR33" s="205"/>
      <c r="GBS33" s="205"/>
      <c r="GBT33" s="205"/>
      <c r="GBU33" s="205"/>
      <c r="GBV33" s="205"/>
      <c r="GBW33" s="205"/>
      <c r="GBX33" s="205"/>
      <c r="GBY33" s="205"/>
      <c r="GBZ33" s="205"/>
      <c r="GCA33" s="205"/>
      <c r="GCB33" s="205"/>
      <c r="GCC33" s="205"/>
      <c r="GCD33" s="205"/>
      <c r="GCE33" s="205"/>
      <c r="GCF33" s="205"/>
      <c r="GCG33" s="205"/>
      <c r="GCH33" s="205"/>
      <c r="GCI33" s="205"/>
      <c r="GCJ33" s="205"/>
      <c r="GCK33" s="205"/>
      <c r="GCL33" s="205"/>
      <c r="GCM33" s="205"/>
      <c r="GCN33" s="205"/>
      <c r="GCO33" s="205"/>
      <c r="GCP33" s="205"/>
      <c r="GCQ33" s="205"/>
      <c r="GCR33" s="205"/>
      <c r="GCS33" s="205"/>
      <c r="GCT33" s="205"/>
      <c r="GCU33" s="205"/>
      <c r="GCV33" s="205"/>
      <c r="GCW33" s="205"/>
      <c r="GCX33" s="205"/>
      <c r="GCY33" s="205"/>
      <c r="GCZ33" s="205"/>
      <c r="GDA33" s="205"/>
      <c r="GDB33" s="205"/>
      <c r="GDC33" s="205"/>
      <c r="GDD33" s="205"/>
      <c r="GDE33" s="205"/>
      <c r="GDF33" s="205"/>
      <c r="GDG33" s="205"/>
      <c r="GDH33" s="205"/>
      <c r="GDI33" s="205"/>
      <c r="GDJ33" s="205"/>
      <c r="GDK33" s="205"/>
      <c r="GDL33" s="205"/>
      <c r="GDM33" s="205"/>
      <c r="GDN33" s="205"/>
      <c r="GDO33" s="205"/>
      <c r="GDP33" s="205"/>
      <c r="GDQ33" s="205"/>
      <c r="GDR33" s="205"/>
      <c r="GDS33" s="205"/>
      <c r="GDT33" s="205"/>
      <c r="GDU33" s="205"/>
      <c r="GDV33" s="205"/>
      <c r="GDW33" s="205"/>
      <c r="GDX33" s="205"/>
      <c r="GDY33" s="205"/>
      <c r="GDZ33" s="205"/>
      <c r="GEA33" s="205"/>
      <c r="GEB33" s="205"/>
      <c r="GEC33" s="205"/>
      <c r="GED33" s="205"/>
      <c r="GEE33" s="205"/>
      <c r="GEF33" s="205"/>
      <c r="GEG33" s="205"/>
      <c r="GEH33" s="205"/>
      <c r="GEI33" s="205"/>
      <c r="GEJ33" s="205"/>
      <c r="GEK33" s="205"/>
      <c r="GEL33" s="205"/>
      <c r="GEM33" s="205"/>
      <c r="GEN33" s="205"/>
      <c r="GEO33" s="205"/>
      <c r="GEP33" s="205"/>
      <c r="GEQ33" s="205"/>
      <c r="GER33" s="205"/>
      <c r="GES33" s="205"/>
      <c r="GET33" s="205"/>
      <c r="GEU33" s="205"/>
      <c r="GEV33" s="205"/>
      <c r="GEW33" s="205"/>
      <c r="GEX33" s="205"/>
      <c r="GEY33" s="205"/>
      <c r="GEZ33" s="205"/>
      <c r="GFA33" s="205"/>
      <c r="GFB33" s="205"/>
      <c r="GFC33" s="205"/>
      <c r="GFD33" s="205"/>
      <c r="GFE33" s="205"/>
      <c r="GFF33" s="205"/>
      <c r="GFG33" s="205"/>
      <c r="GFH33" s="205"/>
      <c r="GFI33" s="205"/>
      <c r="GFJ33" s="205"/>
      <c r="GFK33" s="205"/>
      <c r="GFL33" s="205"/>
      <c r="GFM33" s="205"/>
      <c r="GFN33" s="205"/>
      <c r="GFO33" s="205"/>
      <c r="GFP33" s="205"/>
      <c r="GFQ33" s="205"/>
      <c r="GFR33" s="205"/>
      <c r="GFS33" s="205"/>
      <c r="GFT33" s="205"/>
      <c r="GFU33" s="205"/>
      <c r="GFV33" s="205"/>
      <c r="GFW33" s="205"/>
      <c r="GFX33" s="205"/>
      <c r="GFY33" s="205"/>
      <c r="GFZ33" s="205"/>
      <c r="GGA33" s="205"/>
      <c r="GGB33" s="205"/>
      <c r="GGC33" s="205"/>
      <c r="GGD33" s="205"/>
      <c r="GGE33" s="205"/>
      <c r="GGF33" s="205"/>
      <c r="GGG33" s="205"/>
      <c r="GGH33" s="205"/>
      <c r="GGI33" s="205"/>
      <c r="GGJ33" s="205"/>
      <c r="GGK33" s="205"/>
      <c r="GGL33" s="205"/>
      <c r="GGM33" s="205"/>
      <c r="GGN33" s="205"/>
      <c r="GGO33" s="205"/>
      <c r="GGP33" s="205"/>
      <c r="GGQ33" s="205"/>
      <c r="GGR33" s="205"/>
      <c r="GGS33" s="205"/>
      <c r="GGT33" s="205"/>
      <c r="GGU33" s="205"/>
      <c r="GGV33" s="205"/>
      <c r="GGW33" s="205"/>
      <c r="GGX33" s="205"/>
      <c r="GGY33" s="205"/>
      <c r="GGZ33" s="205"/>
      <c r="GHA33" s="205"/>
      <c r="GHB33" s="205"/>
      <c r="GHC33" s="205"/>
      <c r="GHD33" s="205"/>
      <c r="GHE33" s="205"/>
      <c r="GHF33" s="205"/>
      <c r="GHG33" s="205"/>
      <c r="GHH33" s="205"/>
      <c r="GHI33" s="205"/>
      <c r="GHJ33" s="205"/>
      <c r="GHK33" s="205"/>
      <c r="GHL33" s="205"/>
      <c r="GHM33" s="205"/>
      <c r="GHN33" s="205"/>
      <c r="GHO33" s="205"/>
      <c r="GHP33" s="205"/>
      <c r="GHQ33" s="205"/>
      <c r="GHR33" s="205"/>
      <c r="GHS33" s="205"/>
      <c r="GHT33" s="205"/>
      <c r="GHU33" s="205"/>
      <c r="GHV33" s="205"/>
      <c r="GHW33" s="205"/>
      <c r="GHX33" s="205"/>
      <c r="GHY33" s="205"/>
      <c r="GHZ33" s="205"/>
      <c r="GIA33" s="205"/>
      <c r="GIB33" s="205"/>
      <c r="GIC33" s="205"/>
      <c r="GID33" s="205"/>
      <c r="GIE33" s="205"/>
      <c r="GIF33" s="205"/>
      <c r="GIG33" s="205"/>
      <c r="GIH33" s="205"/>
      <c r="GII33" s="205"/>
      <c r="GIJ33" s="205"/>
      <c r="GIK33" s="205"/>
      <c r="GIL33" s="205"/>
      <c r="GIM33" s="205"/>
      <c r="GIN33" s="205"/>
      <c r="GIO33" s="205"/>
      <c r="GIP33" s="205"/>
      <c r="GIQ33" s="205"/>
      <c r="GIR33" s="205"/>
      <c r="GIS33" s="205"/>
      <c r="GIT33" s="205"/>
      <c r="GIU33" s="205"/>
      <c r="GIV33" s="205"/>
      <c r="GIW33" s="205"/>
      <c r="GIX33" s="205"/>
      <c r="GIY33" s="205"/>
      <c r="GIZ33" s="205"/>
      <c r="GJA33" s="205"/>
      <c r="GJB33" s="205"/>
      <c r="GJC33" s="205"/>
      <c r="GJD33" s="205"/>
      <c r="GJE33" s="205"/>
      <c r="GJF33" s="205"/>
      <c r="GJG33" s="205"/>
      <c r="GJH33" s="205"/>
      <c r="GJI33" s="205"/>
      <c r="GJJ33" s="205"/>
      <c r="GJK33" s="205"/>
      <c r="GJL33" s="205"/>
      <c r="GJM33" s="205"/>
      <c r="GJN33" s="205"/>
      <c r="GJO33" s="205"/>
      <c r="GJP33" s="205"/>
      <c r="GJQ33" s="205"/>
      <c r="GJR33" s="205"/>
      <c r="GJS33" s="205"/>
      <c r="GJT33" s="205"/>
      <c r="GJU33" s="205"/>
      <c r="GJV33" s="205"/>
      <c r="GJW33" s="205"/>
      <c r="GJX33" s="205"/>
      <c r="GJY33" s="205"/>
      <c r="GJZ33" s="205"/>
      <c r="GKA33" s="205"/>
      <c r="GKB33" s="205"/>
      <c r="GKC33" s="205"/>
      <c r="GKD33" s="205"/>
      <c r="GKE33" s="205"/>
      <c r="GKF33" s="205"/>
      <c r="GKG33" s="205"/>
      <c r="GKH33" s="205"/>
      <c r="GKI33" s="205"/>
      <c r="GKJ33" s="205"/>
      <c r="GKK33" s="205"/>
      <c r="GKL33" s="205"/>
      <c r="GKM33" s="205"/>
      <c r="GKN33" s="205"/>
      <c r="GKO33" s="205"/>
      <c r="GKP33" s="205"/>
      <c r="GKQ33" s="205"/>
      <c r="GKR33" s="205"/>
      <c r="GKS33" s="205"/>
      <c r="GKT33" s="205"/>
      <c r="GKU33" s="205"/>
      <c r="GKV33" s="205"/>
      <c r="GKW33" s="205"/>
      <c r="GKX33" s="205"/>
      <c r="GKY33" s="205"/>
      <c r="GKZ33" s="205"/>
      <c r="GLA33" s="205"/>
      <c r="GLB33" s="205"/>
      <c r="GLC33" s="205"/>
      <c r="GLD33" s="205"/>
      <c r="GLE33" s="205"/>
      <c r="GLF33" s="205"/>
      <c r="GLG33" s="205"/>
      <c r="GLH33" s="205"/>
      <c r="GLI33" s="205"/>
      <c r="GLJ33" s="205"/>
      <c r="GLK33" s="205"/>
      <c r="GLL33" s="205"/>
      <c r="GLM33" s="205"/>
      <c r="GLN33" s="205"/>
      <c r="GLO33" s="205"/>
      <c r="GLP33" s="205"/>
      <c r="GLQ33" s="205"/>
      <c r="GLR33" s="205"/>
      <c r="GLS33" s="205"/>
      <c r="GLT33" s="205"/>
      <c r="GLU33" s="205"/>
      <c r="GLV33" s="205"/>
      <c r="GLW33" s="205"/>
      <c r="GLX33" s="205"/>
      <c r="GLY33" s="205"/>
      <c r="GLZ33" s="205"/>
      <c r="GMA33" s="205"/>
      <c r="GMB33" s="205"/>
      <c r="GMC33" s="205"/>
      <c r="GMD33" s="205"/>
      <c r="GME33" s="205"/>
      <c r="GMF33" s="205"/>
      <c r="GMG33" s="205"/>
      <c r="GMH33" s="205"/>
      <c r="GMI33" s="205"/>
      <c r="GMJ33" s="205"/>
      <c r="GMK33" s="205"/>
      <c r="GML33" s="205"/>
      <c r="GMM33" s="205"/>
      <c r="GMN33" s="205"/>
      <c r="GMO33" s="205"/>
      <c r="GMP33" s="205"/>
      <c r="GMQ33" s="205"/>
      <c r="GMR33" s="205"/>
      <c r="GMS33" s="205"/>
      <c r="GMT33" s="205"/>
      <c r="GMU33" s="205"/>
      <c r="GMV33" s="205"/>
      <c r="GMW33" s="205"/>
      <c r="GMX33" s="205"/>
      <c r="GMY33" s="205"/>
      <c r="GMZ33" s="205"/>
      <c r="GNA33" s="205"/>
      <c r="GNB33" s="205"/>
      <c r="GNC33" s="205"/>
      <c r="GND33" s="205"/>
      <c r="GNE33" s="205"/>
      <c r="GNF33" s="205"/>
      <c r="GNG33" s="205"/>
      <c r="GNH33" s="205"/>
      <c r="GNI33" s="205"/>
      <c r="GNJ33" s="205"/>
      <c r="GNK33" s="205"/>
      <c r="GNL33" s="205"/>
      <c r="GNM33" s="205"/>
      <c r="GNN33" s="205"/>
      <c r="GNO33" s="205"/>
      <c r="GNP33" s="205"/>
      <c r="GNQ33" s="205"/>
      <c r="GNR33" s="205"/>
      <c r="GNS33" s="205"/>
      <c r="GNT33" s="205"/>
      <c r="GNU33" s="205"/>
      <c r="GNV33" s="205"/>
      <c r="GNW33" s="205"/>
      <c r="GNX33" s="205"/>
      <c r="GNY33" s="205"/>
      <c r="GNZ33" s="205"/>
      <c r="GOA33" s="205"/>
      <c r="GOB33" s="205"/>
      <c r="GOC33" s="205"/>
      <c r="GOD33" s="205"/>
      <c r="GOE33" s="205"/>
      <c r="GOF33" s="205"/>
      <c r="GOG33" s="205"/>
      <c r="GOH33" s="205"/>
      <c r="GOI33" s="205"/>
      <c r="GOJ33" s="205"/>
      <c r="GOK33" s="205"/>
      <c r="GOL33" s="205"/>
      <c r="GOM33" s="205"/>
      <c r="GON33" s="205"/>
      <c r="GOO33" s="205"/>
      <c r="GOP33" s="205"/>
      <c r="GOQ33" s="205"/>
      <c r="GOR33" s="205"/>
      <c r="GOS33" s="205"/>
      <c r="GOT33" s="205"/>
      <c r="GOU33" s="205"/>
      <c r="GOV33" s="205"/>
      <c r="GOW33" s="205"/>
      <c r="GOX33" s="205"/>
      <c r="GOY33" s="205"/>
      <c r="GOZ33" s="205"/>
      <c r="GPA33" s="205"/>
      <c r="GPB33" s="205"/>
      <c r="GPC33" s="205"/>
      <c r="GPD33" s="205"/>
      <c r="GPE33" s="205"/>
      <c r="GPF33" s="205"/>
      <c r="GPG33" s="205"/>
      <c r="GPH33" s="205"/>
      <c r="GPI33" s="205"/>
      <c r="GPJ33" s="205"/>
      <c r="GPK33" s="205"/>
      <c r="GPL33" s="205"/>
      <c r="GPM33" s="205"/>
      <c r="GPN33" s="205"/>
      <c r="GPO33" s="205"/>
      <c r="GPP33" s="205"/>
      <c r="GPQ33" s="205"/>
      <c r="GPR33" s="205"/>
      <c r="GPS33" s="205"/>
      <c r="GPT33" s="205"/>
      <c r="GPU33" s="205"/>
      <c r="GPV33" s="205"/>
      <c r="GPW33" s="205"/>
      <c r="GPX33" s="205"/>
      <c r="GPY33" s="205"/>
      <c r="GPZ33" s="205"/>
      <c r="GQA33" s="205"/>
      <c r="GQB33" s="205"/>
      <c r="GQC33" s="205"/>
      <c r="GQD33" s="205"/>
      <c r="GQE33" s="205"/>
      <c r="GQF33" s="205"/>
      <c r="GQG33" s="205"/>
      <c r="GQH33" s="205"/>
      <c r="GQI33" s="205"/>
      <c r="GQJ33" s="205"/>
      <c r="GQK33" s="205"/>
      <c r="GQL33" s="205"/>
      <c r="GQM33" s="205"/>
      <c r="GQN33" s="205"/>
      <c r="GQO33" s="205"/>
      <c r="GQP33" s="205"/>
      <c r="GQQ33" s="205"/>
      <c r="GQR33" s="205"/>
      <c r="GQS33" s="205"/>
      <c r="GQT33" s="205"/>
      <c r="GQU33" s="205"/>
      <c r="GQV33" s="205"/>
      <c r="GQW33" s="205"/>
      <c r="GQX33" s="205"/>
      <c r="GQY33" s="205"/>
      <c r="GQZ33" s="205"/>
      <c r="GRA33" s="205"/>
      <c r="GRB33" s="205"/>
      <c r="GRC33" s="205"/>
      <c r="GRD33" s="205"/>
      <c r="GRE33" s="205"/>
      <c r="GRF33" s="205"/>
      <c r="GRG33" s="205"/>
      <c r="GRH33" s="205"/>
      <c r="GRI33" s="205"/>
      <c r="GRJ33" s="205"/>
      <c r="GRK33" s="205"/>
      <c r="GRL33" s="205"/>
      <c r="GRM33" s="205"/>
      <c r="GRN33" s="205"/>
      <c r="GRO33" s="205"/>
      <c r="GRP33" s="205"/>
      <c r="GRQ33" s="205"/>
      <c r="GRR33" s="205"/>
      <c r="GRS33" s="205"/>
      <c r="GRT33" s="205"/>
      <c r="GRU33" s="205"/>
      <c r="GRV33" s="205"/>
      <c r="GRW33" s="205"/>
      <c r="GRX33" s="205"/>
      <c r="GRY33" s="205"/>
      <c r="GRZ33" s="205"/>
      <c r="GSA33" s="205"/>
      <c r="GSB33" s="205"/>
      <c r="GSC33" s="205"/>
      <c r="GSD33" s="205"/>
      <c r="GSE33" s="205"/>
      <c r="GSF33" s="205"/>
      <c r="GSG33" s="205"/>
      <c r="GSH33" s="205"/>
      <c r="GSI33" s="205"/>
      <c r="GSJ33" s="205"/>
      <c r="GSK33" s="205"/>
      <c r="GSL33" s="205"/>
      <c r="GSM33" s="205"/>
      <c r="GSN33" s="205"/>
      <c r="GSO33" s="205"/>
      <c r="GSP33" s="205"/>
      <c r="GSQ33" s="205"/>
      <c r="GSR33" s="205"/>
      <c r="GSS33" s="205"/>
      <c r="GST33" s="205"/>
      <c r="GSU33" s="205"/>
      <c r="GSV33" s="205"/>
      <c r="GSW33" s="205"/>
      <c r="GSX33" s="205"/>
      <c r="GSY33" s="205"/>
      <c r="GSZ33" s="205"/>
      <c r="GTA33" s="205"/>
      <c r="GTB33" s="205"/>
      <c r="GTC33" s="205"/>
      <c r="GTD33" s="205"/>
      <c r="GTE33" s="205"/>
      <c r="GTF33" s="205"/>
      <c r="GTG33" s="205"/>
      <c r="GTH33" s="205"/>
      <c r="GTI33" s="205"/>
      <c r="GTJ33" s="205"/>
      <c r="GTK33" s="205"/>
      <c r="GTL33" s="205"/>
      <c r="GTM33" s="205"/>
      <c r="GTN33" s="205"/>
      <c r="GTO33" s="205"/>
      <c r="GTP33" s="205"/>
      <c r="GTQ33" s="205"/>
      <c r="GTR33" s="205"/>
      <c r="GTS33" s="205"/>
      <c r="GTT33" s="205"/>
      <c r="GTU33" s="205"/>
      <c r="GTV33" s="205"/>
      <c r="GTW33" s="205"/>
      <c r="GTX33" s="205"/>
      <c r="GTY33" s="205"/>
      <c r="GTZ33" s="205"/>
      <c r="GUA33" s="205"/>
      <c r="GUB33" s="205"/>
      <c r="GUC33" s="205"/>
      <c r="GUD33" s="205"/>
      <c r="GUE33" s="205"/>
      <c r="GUF33" s="205"/>
      <c r="GUG33" s="205"/>
      <c r="GUH33" s="205"/>
      <c r="GUI33" s="205"/>
      <c r="GUJ33" s="205"/>
      <c r="GUK33" s="205"/>
      <c r="GUL33" s="205"/>
      <c r="GUM33" s="205"/>
      <c r="GUN33" s="205"/>
      <c r="GUO33" s="205"/>
      <c r="GUP33" s="205"/>
      <c r="GUQ33" s="205"/>
      <c r="GUR33" s="205"/>
      <c r="GUS33" s="205"/>
      <c r="GUT33" s="205"/>
      <c r="GUU33" s="205"/>
      <c r="GUV33" s="205"/>
      <c r="GUW33" s="205"/>
      <c r="GUX33" s="205"/>
      <c r="GUY33" s="205"/>
      <c r="GUZ33" s="205"/>
      <c r="GVA33" s="205"/>
      <c r="GVB33" s="205"/>
      <c r="GVC33" s="205"/>
      <c r="GVD33" s="205"/>
      <c r="GVE33" s="205"/>
      <c r="GVF33" s="205"/>
      <c r="GVG33" s="205"/>
      <c r="GVH33" s="205"/>
      <c r="GVI33" s="205"/>
      <c r="GVJ33" s="205"/>
      <c r="GVK33" s="205"/>
      <c r="GVL33" s="205"/>
      <c r="GVM33" s="205"/>
      <c r="GVN33" s="205"/>
      <c r="GVO33" s="205"/>
      <c r="GVP33" s="205"/>
      <c r="GVQ33" s="205"/>
      <c r="GVR33" s="205"/>
      <c r="GVS33" s="205"/>
      <c r="GVT33" s="205"/>
      <c r="GVU33" s="205"/>
      <c r="GVV33" s="205"/>
      <c r="GVW33" s="205"/>
      <c r="GVX33" s="205"/>
      <c r="GVY33" s="205"/>
      <c r="GVZ33" s="205"/>
      <c r="GWA33" s="205"/>
      <c r="GWB33" s="205"/>
      <c r="GWC33" s="205"/>
      <c r="GWD33" s="205"/>
      <c r="GWE33" s="205"/>
      <c r="GWF33" s="205"/>
      <c r="GWG33" s="205"/>
      <c r="GWH33" s="205"/>
      <c r="GWI33" s="205"/>
      <c r="GWJ33" s="205"/>
      <c r="GWK33" s="205"/>
      <c r="GWL33" s="205"/>
      <c r="GWM33" s="205"/>
      <c r="GWN33" s="205"/>
      <c r="GWO33" s="205"/>
      <c r="GWP33" s="205"/>
      <c r="GWQ33" s="205"/>
      <c r="GWR33" s="205"/>
      <c r="GWS33" s="205"/>
      <c r="GWT33" s="205"/>
      <c r="GWU33" s="205"/>
      <c r="GWV33" s="205"/>
      <c r="GWW33" s="205"/>
      <c r="GWX33" s="205"/>
      <c r="GWY33" s="205"/>
      <c r="GWZ33" s="205"/>
      <c r="GXA33" s="205"/>
      <c r="GXB33" s="205"/>
      <c r="GXC33" s="205"/>
      <c r="GXD33" s="205"/>
      <c r="GXE33" s="205"/>
      <c r="GXF33" s="205"/>
      <c r="GXG33" s="205"/>
      <c r="GXH33" s="205"/>
      <c r="GXI33" s="205"/>
      <c r="GXJ33" s="205"/>
      <c r="GXK33" s="205"/>
      <c r="GXL33" s="205"/>
      <c r="GXM33" s="205"/>
      <c r="GXN33" s="205"/>
      <c r="GXO33" s="205"/>
      <c r="GXP33" s="205"/>
      <c r="GXQ33" s="205"/>
      <c r="GXR33" s="205"/>
      <c r="GXS33" s="205"/>
      <c r="GXT33" s="205"/>
      <c r="GXU33" s="205"/>
      <c r="GXV33" s="205"/>
      <c r="GXW33" s="205"/>
      <c r="GXX33" s="205"/>
      <c r="GXY33" s="205"/>
      <c r="GXZ33" s="205"/>
      <c r="GYA33" s="205"/>
      <c r="GYB33" s="205"/>
      <c r="GYC33" s="205"/>
      <c r="GYD33" s="205"/>
      <c r="GYE33" s="205"/>
      <c r="GYF33" s="205"/>
      <c r="GYG33" s="205"/>
      <c r="GYH33" s="205"/>
      <c r="GYI33" s="205"/>
      <c r="GYJ33" s="205"/>
      <c r="GYK33" s="205"/>
      <c r="GYL33" s="205"/>
      <c r="GYM33" s="205"/>
      <c r="GYN33" s="205"/>
      <c r="GYO33" s="205"/>
      <c r="GYP33" s="205"/>
      <c r="GYQ33" s="205"/>
      <c r="GYR33" s="205"/>
      <c r="GYS33" s="205"/>
      <c r="GYT33" s="205"/>
      <c r="GYU33" s="205"/>
      <c r="GYV33" s="205"/>
      <c r="GYW33" s="205"/>
      <c r="GYX33" s="205"/>
      <c r="GYY33" s="205"/>
      <c r="GYZ33" s="205"/>
      <c r="GZA33" s="205"/>
      <c r="GZB33" s="205"/>
      <c r="GZC33" s="205"/>
      <c r="GZD33" s="205"/>
      <c r="GZE33" s="205"/>
      <c r="GZF33" s="205"/>
      <c r="GZG33" s="205"/>
      <c r="GZH33" s="205"/>
      <c r="GZI33" s="205"/>
      <c r="GZJ33" s="205"/>
      <c r="GZK33" s="205"/>
      <c r="GZL33" s="205"/>
      <c r="GZM33" s="205"/>
      <c r="GZN33" s="205"/>
      <c r="GZO33" s="205"/>
      <c r="GZP33" s="205"/>
      <c r="GZQ33" s="205"/>
      <c r="GZR33" s="205"/>
      <c r="GZS33" s="205"/>
      <c r="GZT33" s="205"/>
      <c r="GZU33" s="205"/>
      <c r="GZV33" s="205"/>
      <c r="GZW33" s="205"/>
      <c r="GZX33" s="205"/>
      <c r="GZY33" s="205"/>
      <c r="GZZ33" s="205"/>
      <c r="HAA33" s="205"/>
      <c r="HAB33" s="205"/>
      <c r="HAC33" s="205"/>
      <c r="HAD33" s="205"/>
      <c r="HAE33" s="205"/>
      <c r="HAF33" s="205"/>
      <c r="HAG33" s="205"/>
      <c r="HAH33" s="205"/>
      <c r="HAI33" s="205"/>
      <c r="HAJ33" s="205"/>
      <c r="HAK33" s="205"/>
      <c r="HAL33" s="205"/>
      <c r="HAM33" s="205"/>
      <c r="HAN33" s="205"/>
      <c r="HAO33" s="205"/>
      <c r="HAP33" s="205"/>
      <c r="HAQ33" s="205"/>
      <c r="HAR33" s="205"/>
      <c r="HAS33" s="205"/>
      <c r="HAT33" s="205"/>
      <c r="HAU33" s="205"/>
      <c r="HAV33" s="205"/>
      <c r="HAW33" s="205"/>
      <c r="HAX33" s="205"/>
      <c r="HAY33" s="205"/>
      <c r="HAZ33" s="205"/>
      <c r="HBA33" s="205"/>
      <c r="HBB33" s="205"/>
      <c r="HBC33" s="205"/>
      <c r="HBD33" s="205"/>
      <c r="HBE33" s="205"/>
      <c r="HBF33" s="205"/>
      <c r="HBG33" s="205"/>
      <c r="HBH33" s="205"/>
      <c r="HBI33" s="205"/>
      <c r="HBJ33" s="205"/>
      <c r="HBK33" s="205"/>
      <c r="HBL33" s="205"/>
      <c r="HBM33" s="205"/>
      <c r="HBN33" s="205"/>
      <c r="HBO33" s="205"/>
      <c r="HBP33" s="205"/>
      <c r="HBQ33" s="205"/>
      <c r="HBR33" s="205"/>
      <c r="HBS33" s="205"/>
      <c r="HBT33" s="205"/>
      <c r="HBU33" s="205"/>
      <c r="HBV33" s="205"/>
      <c r="HBW33" s="205"/>
      <c r="HBX33" s="205"/>
      <c r="HBY33" s="205"/>
      <c r="HBZ33" s="205"/>
      <c r="HCA33" s="205"/>
      <c r="HCB33" s="205"/>
      <c r="HCC33" s="205"/>
      <c r="HCD33" s="205"/>
      <c r="HCE33" s="205"/>
      <c r="HCF33" s="205"/>
      <c r="HCG33" s="205"/>
      <c r="HCH33" s="205"/>
      <c r="HCI33" s="205"/>
      <c r="HCJ33" s="205"/>
      <c r="HCK33" s="205"/>
      <c r="HCL33" s="205"/>
      <c r="HCM33" s="205"/>
      <c r="HCN33" s="205"/>
      <c r="HCO33" s="205"/>
      <c r="HCP33" s="205"/>
      <c r="HCQ33" s="205"/>
      <c r="HCR33" s="205"/>
      <c r="HCS33" s="205"/>
      <c r="HCT33" s="205"/>
      <c r="HCU33" s="205"/>
      <c r="HCV33" s="205"/>
      <c r="HCW33" s="205"/>
      <c r="HCX33" s="205"/>
      <c r="HCY33" s="205"/>
      <c r="HCZ33" s="205"/>
      <c r="HDA33" s="205"/>
      <c r="HDB33" s="205"/>
      <c r="HDC33" s="205"/>
      <c r="HDD33" s="205"/>
      <c r="HDE33" s="205"/>
      <c r="HDF33" s="205"/>
      <c r="HDG33" s="205"/>
      <c r="HDH33" s="205"/>
      <c r="HDI33" s="205"/>
      <c r="HDJ33" s="205"/>
      <c r="HDK33" s="205"/>
      <c r="HDL33" s="205"/>
      <c r="HDM33" s="205"/>
      <c r="HDN33" s="205"/>
      <c r="HDO33" s="205"/>
      <c r="HDP33" s="205"/>
      <c r="HDQ33" s="205"/>
      <c r="HDR33" s="205"/>
      <c r="HDS33" s="205"/>
      <c r="HDT33" s="205"/>
      <c r="HDU33" s="205"/>
      <c r="HDV33" s="205"/>
      <c r="HDW33" s="205"/>
      <c r="HDX33" s="205"/>
      <c r="HDY33" s="205"/>
      <c r="HDZ33" s="205"/>
      <c r="HEA33" s="205"/>
      <c r="HEB33" s="205"/>
      <c r="HEC33" s="205"/>
      <c r="HED33" s="205"/>
      <c r="HEE33" s="205"/>
      <c r="HEF33" s="205"/>
      <c r="HEG33" s="205"/>
      <c r="HEH33" s="205"/>
      <c r="HEI33" s="205"/>
      <c r="HEJ33" s="205"/>
      <c r="HEK33" s="205"/>
      <c r="HEL33" s="205"/>
      <c r="HEM33" s="205"/>
      <c r="HEN33" s="205"/>
      <c r="HEO33" s="205"/>
      <c r="HEP33" s="205"/>
      <c r="HEQ33" s="205"/>
      <c r="HER33" s="205"/>
      <c r="HES33" s="205"/>
      <c r="HET33" s="205"/>
      <c r="HEU33" s="205"/>
      <c r="HEV33" s="205"/>
      <c r="HEW33" s="205"/>
      <c r="HEX33" s="205"/>
      <c r="HEY33" s="205"/>
      <c r="HEZ33" s="205"/>
      <c r="HFA33" s="205"/>
      <c r="HFB33" s="205"/>
      <c r="HFC33" s="205"/>
      <c r="HFD33" s="205"/>
      <c r="HFE33" s="205"/>
      <c r="HFF33" s="205"/>
      <c r="HFG33" s="205"/>
      <c r="HFH33" s="205"/>
      <c r="HFI33" s="205"/>
      <c r="HFJ33" s="205"/>
      <c r="HFK33" s="205"/>
      <c r="HFL33" s="205"/>
      <c r="HFM33" s="205"/>
      <c r="HFN33" s="205"/>
      <c r="HFO33" s="205"/>
      <c r="HFP33" s="205"/>
      <c r="HFQ33" s="205"/>
      <c r="HFR33" s="205"/>
      <c r="HFS33" s="205"/>
      <c r="HFT33" s="205"/>
      <c r="HFU33" s="205"/>
      <c r="HFV33" s="205"/>
      <c r="HFW33" s="205"/>
      <c r="HFX33" s="205"/>
      <c r="HFY33" s="205"/>
      <c r="HFZ33" s="205"/>
      <c r="HGA33" s="205"/>
      <c r="HGB33" s="205"/>
      <c r="HGC33" s="205"/>
      <c r="HGD33" s="205"/>
      <c r="HGE33" s="205"/>
      <c r="HGF33" s="205"/>
      <c r="HGG33" s="205"/>
      <c r="HGH33" s="205"/>
      <c r="HGI33" s="205"/>
      <c r="HGJ33" s="205"/>
      <c r="HGK33" s="205"/>
      <c r="HGL33" s="205"/>
      <c r="HGM33" s="205"/>
      <c r="HGN33" s="205"/>
      <c r="HGO33" s="205"/>
      <c r="HGP33" s="205"/>
      <c r="HGQ33" s="205"/>
      <c r="HGR33" s="205"/>
      <c r="HGS33" s="205"/>
      <c r="HGT33" s="205"/>
      <c r="HGU33" s="205"/>
      <c r="HGV33" s="205"/>
      <c r="HGW33" s="205"/>
      <c r="HGX33" s="205"/>
      <c r="HGY33" s="205"/>
      <c r="HGZ33" s="205"/>
      <c r="HHA33" s="205"/>
      <c r="HHB33" s="205"/>
      <c r="HHC33" s="205"/>
      <c r="HHD33" s="205"/>
      <c r="HHE33" s="205"/>
      <c r="HHF33" s="205"/>
      <c r="HHG33" s="205"/>
      <c r="HHH33" s="205"/>
      <c r="HHI33" s="205"/>
      <c r="HHJ33" s="205"/>
      <c r="HHK33" s="205"/>
      <c r="HHL33" s="205"/>
      <c r="HHM33" s="205"/>
      <c r="HHN33" s="205"/>
      <c r="HHO33" s="205"/>
      <c r="HHP33" s="205"/>
      <c r="HHQ33" s="205"/>
      <c r="HHR33" s="205"/>
      <c r="HHS33" s="205"/>
      <c r="HHT33" s="205"/>
      <c r="HHU33" s="205"/>
      <c r="HHV33" s="205"/>
      <c r="HHW33" s="205"/>
      <c r="HHX33" s="205"/>
      <c r="HHY33" s="205"/>
      <c r="HHZ33" s="205"/>
      <c r="HIA33" s="205"/>
      <c r="HIB33" s="205"/>
      <c r="HIC33" s="205"/>
      <c r="HID33" s="205"/>
      <c r="HIE33" s="205"/>
      <c r="HIF33" s="205"/>
      <c r="HIG33" s="205"/>
      <c r="HIH33" s="205"/>
      <c r="HII33" s="205"/>
      <c r="HIJ33" s="205"/>
      <c r="HIK33" s="205"/>
      <c r="HIL33" s="205"/>
      <c r="HIM33" s="205"/>
      <c r="HIN33" s="205"/>
      <c r="HIO33" s="205"/>
      <c r="HIP33" s="205"/>
      <c r="HIQ33" s="205"/>
      <c r="HIR33" s="205"/>
      <c r="HIS33" s="205"/>
      <c r="HIT33" s="205"/>
      <c r="HIU33" s="205"/>
      <c r="HIV33" s="205"/>
      <c r="HIW33" s="205"/>
      <c r="HIX33" s="205"/>
      <c r="HIY33" s="205"/>
      <c r="HIZ33" s="205"/>
      <c r="HJA33" s="205"/>
      <c r="HJB33" s="205"/>
      <c r="HJC33" s="205"/>
      <c r="HJD33" s="205"/>
      <c r="HJE33" s="205"/>
      <c r="HJF33" s="205"/>
      <c r="HJG33" s="205"/>
      <c r="HJH33" s="205"/>
      <c r="HJI33" s="205"/>
      <c r="HJJ33" s="205"/>
      <c r="HJK33" s="205"/>
      <c r="HJL33" s="205"/>
      <c r="HJM33" s="205"/>
      <c r="HJN33" s="205"/>
      <c r="HJO33" s="205"/>
      <c r="HJP33" s="205"/>
      <c r="HJQ33" s="205"/>
      <c r="HJR33" s="205"/>
      <c r="HJS33" s="205"/>
      <c r="HJT33" s="205"/>
      <c r="HJU33" s="205"/>
      <c r="HJV33" s="205"/>
      <c r="HJW33" s="205"/>
      <c r="HJX33" s="205"/>
      <c r="HJY33" s="205"/>
      <c r="HJZ33" s="205"/>
      <c r="HKA33" s="205"/>
      <c r="HKB33" s="205"/>
      <c r="HKC33" s="205"/>
      <c r="HKD33" s="205"/>
      <c r="HKE33" s="205"/>
      <c r="HKF33" s="205"/>
      <c r="HKG33" s="205"/>
      <c r="HKH33" s="205"/>
      <c r="HKI33" s="205"/>
      <c r="HKJ33" s="205"/>
      <c r="HKK33" s="205"/>
      <c r="HKL33" s="205"/>
      <c r="HKM33" s="205"/>
      <c r="HKN33" s="205"/>
      <c r="HKO33" s="205"/>
      <c r="HKP33" s="205"/>
      <c r="HKQ33" s="205"/>
      <c r="HKR33" s="205"/>
      <c r="HKS33" s="205"/>
      <c r="HKT33" s="205"/>
      <c r="HKU33" s="205"/>
      <c r="HKV33" s="205"/>
      <c r="HKW33" s="205"/>
      <c r="HKX33" s="205"/>
      <c r="HKY33" s="205"/>
      <c r="HKZ33" s="205"/>
      <c r="HLA33" s="205"/>
      <c r="HLB33" s="205"/>
      <c r="HLC33" s="205"/>
      <c r="HLD33" s="205"/>
      <c r="HLE33" s="205"/>
      <c r="HLF33" s="205"/>
      <c r="HLG33" s="205"/>
      <c r="HLH33" s="205"/>
      <c r="HLI33" s="205"/>
      <c r="HLJ33" s="205"/>
      <c r="HLK33" s="205"/>
      <c r="HLL33" s="205"/>
      <c r="HLM33" s="205"/>
      <c r="HLN33" s="205"/>
      <c r="HLO33" s="205"/>
      <c r="HLP33" s="205"/>
      <c r="HLQ33" s="205"/>
      <c r="HLR33" s="205"/>
      <c r="HLS33" s="205"/>
      <c r="HLT33" s="205"/>
      <c r="HLU33" s="205"/>
      <c r="HLV33" s="205"/>
      <c r="HLW33" s="205"/>
      <c r="HLX33" s="205"/>
      <c r="HLY33" s="205"/>
      <c r="HLZ33" s="205"/>
      <c r="HMA33" s="205"/>
      <c r="HMB33" s="205"/>
      <c r="HMC33" s="205"/>
      <c r="HMD33" s="205"/>
      <c r="HME33" s="205"/>
      <c r="HMF33" s="205"/>
      <c r="HMG33" s="205"/>
      <c r="HMH33" s="205"/>
      <c r="HMI33" s="205"/>
      <c r="HMJ33" s="205"/>
      <c r="HMK33" s="205"/>
      <c r="HML33" s="205"/>
      <c r="HMM33" s="205"/>
      <c r="HMN33" s="205"/>
      <c r="HMO33" s="205"/>
      <c r="HMP33" s="205"/>
      <c r="HMQ33" s="205"/>
      <c r="HMR33" s="205"/>
      <c r="HMS33" s="205"/>
      <c r="HMT33" s="205"/>
      <c r="HMU33" s="205"/>
      <c r="HMV33" s="205"/>
      <c r="HMW33" s="205"/>
      <c r="HMX33" s="205"/>
      <c r="HMY33" s="205"/>
      <c r="HMZ33" s="205"/>
      <c r="HNA33" s="205"/>
      <c r="HNB33" s="205"/>
      <c r="HNC33" s="205"/>
      <c r="HND33" s="205"/>
      <c r="HNE33" s="205"/>
      <c r="HNF33" s="205"/>
      <c r="HNG33" s="205"/>
      <c r="HNH33" s="205"/>
      <c r="HNI33" s="205"/>
      <c r="HNJ33" s="205"/>
      <c r="HNK33" s="205"/>
      <c r="HNL33" s="205"/>
      <c r="HNM33" s="205"/>
      <c r="HNN33" s="205"/>
      <c r="HNO33" s="205"/>
      <c r="HNP33" s="205"/>
      <c r="HNQ33" s="205"/>
      <c r="HNR33" s="205"/>
      <c r="HNS33" s="205"/>
      <c r="HNT33" s="205"/>
      <c r="HNU33" s="205"/>
      <c r="HNV33" s="205"/>
      <c r="HNW33" s="205"/>
      <c r="HNX33" s="205"/>
      <c r="HNY33" s="205"/>
      <c r="HNZ33" s="205"/>
      <c r="HOA33" s="205"/>
      <c r="HOB33" s="205"/>
      <c r="HOC33" s="205"/>
      <c r="HOD33" s="205"/>
      <c r="HOE33" s="205"/>
      <c r="HOF33" s="205"/>
      <c r="HOG33" s="205"/>
      <c r="HOH33" s="205"/>
      <c r="HOI33" s="205"/>
      <c r="HOJ33" s="205"/>
      <c r="HOK33" s="205"/>
      <c r="HOL33" s="205"/>
      <c r="HOM33" s="205"/>
      <c r="HON33" s="205"/>
      <c r="HOO33" s="205"/>
      <c r="HOP33" s="205"/>
      <c r="HOQ33" s="205"/>
      <c r="HOR33" s="205"/>
      <c r="HOS33" s="205"/>
      <c r="HOT33" s="205"/>
      <c r="HOU33" s="205"/>
      <c r="HOV33" s="205"/>
      <c r="HOW33" s="205"/>
      <c r="HOX33" s="205"/>
      <c r="HOY33" s="205"/>
      <c r="HOZ33" s="205"/>
      <c r="HPA33" s="205"/>
      <c r="HPB33" s="205"/>
      <c r="HPC33" s="205"/>
      <c r="HPD33" s="205"/>
      <c r="HPE33" s="205"/>
      <c r="HPF33" s="205"/>
      <c r="HPG33" s="205"/>
      <c r="HPH33" s="205"/>
      <c r="HPI33" s="205"/>
      <c r="HPJ33" s="205"/>
      <c r="HPK33" s="205"/>
      <c r="HPL33" s="205"/>
      <c r="HPM33" s="205"/>
      <c r="HPN33" s="205"/>
      <c r="HPO33" s="205"/>
      <c r="HPP33" s="205"/>
      <c r="HPQ33" s="205"/>
      <c r="HPR33" s="205"/>
      <c r="HPS33" s="205"/>
      <c r="HPT33" s="205"/>
      <c r="HPU33" s="205"/>
      <c r="HPV33" s="205"/>
      <c r="HPW33" s="205"/>
      <c r="HPX33" s="205"/>
      <c r="HPY33" s="205"/>
      <c r="HPZ33" s="205"/>
      <c r="HQA33" s="205"/>
      <c r="HQB33" s="205"/>
      <c r="HQC33" s="205"/>
      <c r="HQD33" s="205"/>
      <c r="HQE33" s="205"/>
      <c r="HQF33" s="205"/>
      <c r="HQG33" s="205"/>
      <c r="HQH33" s="205"/>
      <c r="HQI33" s="205"/>
      <c r="HQJ33" s="205"/>
      <c r="HQK33" s="205"/>
      <c r="HQL33" s="205"/>
      <c r="HQM33" s="205"/>
      <c r="HQN33" s="205"/>
      <c r="HQO33" s="205"/>
      <c r="HQP33" s="205"/>
      <c r="HQQ33" s="205"/>
      <c r="HQR33" s="205"/>
      <c r="HQS33" s="205"/>
      <c r="HQT33" s="205"/>
      <c r="HQU33" s="205"/>
      <c r="HQV33" s="205"/>
      <c r="HQW33" s="205"/>
      <c r="HQX33" s="205"/>
      <c r="HQY33" s="205"/>
      <c r="HQZ33" s="205"/>
      <c r="HRA33" s="205"/>
      <c r="HRB33" s="205"/>
      <c r="HRC33" s="205"/>
      <c r="HRD33" s="205"/>
      <c r="HRE33" s="205"/>
      <c r="HRF33" s="205"/>
      <c r="HRG33" s="205"/>
      <c r="HRH33" s="205"/>
      <c r="HRI33" s="205"/>
      <c r="HRJ33" s="205"/>
      <c r="HRK33" s="205"/>
      <c r="HRL33" s="205"/>
      <c r="HRM33" s="205"/>
      <c r="HRN33" s="205"/>
      <c r="HRO33" s="205"/>
      <c r="HRP33" s="205"/>
      <c r="HRQ33" s="205"/>
      <c r="HRR33" s="205"/>
      <c r="HRS33" s="205"/>
      <c r="HRT33" s="205"/>
      <c r="HRU33" s="205"/>
      <c r="HRV33" s="205"/>
      <c r="HRW33" s="205"/>
      <c r="HRX33" s="205"/>
      <c r="HRY33" s="205"/>
      <c r="HRZ33" s="205"/>
      <c r="HSA33" s="205"/>
      <c r="HSB33" s="205"/>
      <c r="HSC33" s="205"/>
      <c r="HSD33" s="205"/>
      <c r="HSE33" s="205"/>
      <c r="HSF33" s="205"/>
      <c r="HSG33" s="205"/>
      <c r="HSH33" s="205"/>
      <c r="HSI33" s="205"/>
      <c r="HSJ33" s="205"/>
      <c r="HSK33" s="205"/>
      <c r="HSL33" s="205"/>
      <c r="HSM33" s="205"/>
      <c r="HSN33" s="205"/>
      <c r="HSO33" s="205"/>
      <c r="HSP33" s="205"/>
      <c r="HSQ33" s="205"/>
      <c r="HSR33" s="205"/>
      <c r="HSS33" s="205"/>
      <c r="HST33" s="205"/>
      <c r="HSU33" s="205"/>
      <c r="HSV33" s="205"/>
      <c r="HSW33" s="205"/>
      <c r="HSX33" s="205"/>
      <c r="HSY33" s="205"/>
      <c r="HSZ33" s="205"/>
      <c r="HTA33" s="205"/>
      <c r="HTB33" s="205"/>
      <c r="HTC33" s="205"/>
      <c r="HTD33" s="205"/>
      <c r="HTE33" s="205"/>
      <c r="HTF33" s="205"/>
      <c r="HTG33" s="205"/>
      <c r="HTH33" s="205"/>
      <c r="HTI33" s="205"/>
      <c r="HTJ33" s="205"/>
      <c r="HTK33" s="205"/>
      <c r="HTL33" s="205"/>
      <c r="HTM33" s="205"/>
      <c r="HTN33" s="205"/>
      <c r="HTO33" s="205"/>
      <c r="HTP33" s="205"/>
      <c r="HTQ33" s="205"/>
      <c r="HTR33" s="205"/>
      <c r="HTS33" s="205"/>
      <c r="HTT33" s="205"/>
      <c r="HTU33" s="205"/>
      <c r="HTV33" s="205"/>
      <c r="HTW33" s="205"/>
      <c r="HTX33" s="205"/>
      <c r="HTY33" s="205"/>
      <c r="HTZ33" s="205"/>
      <c r="HUA33" s="205"/>
      <c r="HUB33" s="205"/>
      <c r="HUC33" s="205"/>
      <c r="HUD33" s="205"/>
      <c r="HUE33" s="205"/>
      <c r="HUF33" s="205"/>
      <c r="HUG33" s="205"/>
      <c r="HUH33" s="205"/>
      <c r="HUI33" s="205"/>
      <c r="HUJ33" s="205"/>
      <c r="HUK33" s="205"/>
      <c r="HUL33" s="205"/>
      <c r="HUM33" s="205"/>
      <c r="HUN33" s="205"/>
      <c r="HUO33" s="205"/>
      <c r="HUP33" s="205"/>
      <c r="HUQ33" s="205"/>
      <c r="HUR33" s="205"/>
      <c r="HUS33" s="205"/>
      <c r="HUT33" s="205"/>
      <c r="HUU33" s="205"/>
      <c r="HUV33" s="205"/>
      <c r="HUW33" s="205"/>
      <c r="HUX33" s="205"/>
      <c r="HUY33" s="205"/>
      <c r="HUZ33" s="205"/>
      <c r="HVA33" s="205"/>
      <c r="HVB33" s="205"/>
      <c r="HVC33" s="205"/>
      <c r="HVD33" s="205"/>
      <c r="HVE33" s="205"/>
      <c r="HVF33" s="205"/>
      <c r="HVG33" s="205"/>
      <c r="HVH33" s="205"/>
      <c r="HVI33" s="205"/>
      <c r="HVJ33" s="205"/>
      <c r="HVK33" s="205"/>
      <c r="HVL33" s="205"/>
      <c r="HVM33" s="205"/>
      <c r="HVN33" s="205"/>
      <c r="HVO33" s="205"/>
      <c r="HVP33" s="205"/>
      <c r="HVQ33" s="205"/>
      <c r="HVR33" s="205"/>
      <c r="HVS33" s="205"/>
      <c r="HVT33" s="205"/>
      <c r="HVU33" s="205"/>
      <c r="HVV33" s="205"/>
      <c r="HVW33" s="205"/>
      <c r="HVX33" s="205"/>
      <c r="HVY33" s="205"/>
      <c r="HVZ33" s="205"/>
      <c r="HWA33" s="205"/>
      <c r="HWB33" s="205"/>
      <c r="HWC33" s="205"/>
      <c r="HWD33" s="205"/>
      <c r="HWE33" s="205"/>
      <c r="HWF33" s="205"/>
      <c r="HWG33" s="205"/>
      <c r="HWH33" s="205"/>
      <c r="HWI33" s="205"/>
      <c r="HWJ33" s="205"/>
      <c r="HWK33" s="205"/>
      <c r="HWL33" s="205"/>
      <c r="HWM33" s="205"/>
      <c r="HWN33" s="205"/>
      <c r="HWO33" s="205"/>
      <c r="HWP33" s="205"/>
      <c r="HWQ33" s="205"/>
      <c r="HWR33" s="205"/>
      <c r="HWS33" s="205"/>
      <c r="HWT33" s="205"/>
      <c r="HWU33" s="205"/>
      <c r="HWV33" s="205"/>
      <c r="HWW33" s="205"/>
      <c r="HWX33" s="205"/>
      <c r="HWY33" s="205"/>
      <c r="HWZ33" s="205"/>
      <c r="HXA33" s="205"/>
      <c r="HXB33" s="205"/>
      <c r="HXC33" s="205"/>
      <c r="HXD33" s="205"/>
      <c r="HXE33" s="205"/>
      <c r="HXF33" s="205"/>
      <c r="HXG33" s="205"/>
      <c r="HXH33" s="205"/>
      <c r="HXI33" s="205"/>
      <c r="HXJ33" s="205"/>
      <c r="HXK33" s="205"/>
      <c r="HXL33" s="205"/>
      <c r="HXM33" s="205"/>
      <c r="HXN33" s="205"/>
      <c r="HXO33" s="205"/>
      <c r="HXP33" s="205"/>
      <c r="HXQ33" s="205"/>
      <c r="HXR33" s="205"/>
      <c r="HXS33" s="205"/>
      <c r="HXT33" s="205"/>
      <c r="HXU33" s="205"/>
      <c r="HXV33" s="205"/>
      <c r="HXW33" s="205"/>
      <c r="HXX33" s="205"/>
      <c r="HXY33" s="205"/>
      <c r="HXZ33" s="205"/>
      <c r="HYA33" s="205"/>
      <c r="HYB33" s="205"/>
      <c r="HYC33" s="205"/>
      <c r="HYD33" s="205"/>
      <c r="HYE33" s="205"/>
      <c r="HYF33" s="205"/>
      <c r="HYG33" s="205"/>
      <c r="HYH33" s="205"/>
      <c r="HYI33" s="205"/>
      <c r="HYJ33" s="205"/>
      <c r="HYK33" s="205"/>
      <c r="HYL33" s="205"/>
      <c r="HYM33" s="205"/>
      <c r="HYN33" s="205"/>
      <c r="HYO33" s="205"/>
      <c r="HYP33" s="205"/>
      <c r="HYQ33" s="205"/>
      <c r="HYR33" s="205"/>
      <c r="HYS33" s="205"/>
      <c r="HYT33" s="205"/>
      <c r="HYU33" s="205"/>
      <c r="HYV33" s="205"/>
      <c r="HYW33" s="205"/>
      <c r="HYX33" s="205"/>
      <c r="HYY33" s="205"/>
      <c r="HYZ33" s="205"/>
      <c r="HZA33" s="205"/>
      <c r="HZB33" s="205"/>
      <c r="HZC33" s="205"/>
      <c r="HZD33" s="205"/>
      <c r="HZE33" s="205"/>
      <c r="HZF33" s="205"/>
      <c r="HZG33" s="205"/>
      <c r="HZH33" s="205"/>
      <c r="HZI33" s="205"/>
      <c r="HZJ33" s="205"/>
      <c r="HZK33" s="205"/>
      <c r="HZL33" s="205"/>
      <c r="HZM33" s="205"/>
      <c r="HZN33" s="205"/>
      <c r="HZO33" s="205"/>
      <c r="HZP33" s="205"/>
      <c r="HZQ33" s="205"/>
      <c r="HZR33" s="205"/>
      <c r="HZS33" s="205"/>
      <c r="HZT33" s="205"/>
      <c r="HZU33" s="205"/>
      <c r="HZV33" s="205"/>
      <c r="HZW33" s="205"/>
      <c r="HZX33" s="205"/>
      <c r="HZY33" s="205"/>
      <c r="HZZ33" s="205"/>
      <c r="IAA33" s="205"/>
      <c r="IAB33" s="205"/>
      <c r="IAC33" s="205"/>
      <c r="IAD33" s="205"/>
      <c r="IAE33" s="205"/>
      <c r="IAF33" s="205"/>
      <c r="IAG33" s="205"/>
      <c r="IAH33" s="205"/>
      <c r="IAI33" s="205"/>
      <c r="IAJ33" s="205"/>
      <c r="IAK33" s="205"/>
      <c r="IAL33" s="205"/>
      <c r="IAM33" s="205"/>
      <c r="IAN33" s="205"/>
      <c r="IAO33" s="205"/>
      <c r="IAP33" s="205"/>
      <c r="IAQ33" s="205"/>
      <c r="IAR33" s="205"/>
      <c r="IAS33" s="205"/>
      <c r="IAT33" s="205"/>
      <c r="IAU33" s="205"/>
      <c r="IAV33" s="205"/>
      <c r="IAW33" s="205"/>
      <c r="IAX33" s="205"/>
      <c r="IAY33" s="205"/>
      <c r="IAZ33" s="205"/>
      <c r="IBA33" s="205"/>
      <c r="IBB33" s="205"/>
      <c r="IBC33" s="205"/>
      <c r="IBD33" s="205"/>
      <c r="IBE33" s="205"/>
      <c r="IBF33" s="205"/>
      <c r="IBG33" s="205"/>
      <c r="IBH33" s="205"/>
      <c r="IBI33" s="205"/>
      <c r="IBJ33" s="205"/>
      <c r="IBK33" s="205"/>
      <c r="IBL33" s="205"/>
      <c r="IBM33" s="205"/>
      <c r="IBN33" s="205"/>
      <c r="IBO33" s="205"/>
      <c r="IBP33" s="205"/>
      <c r="IBQ33" s="205"/>
      <c r="IBR33" s="205"/>
      <c r="IBS33" s="205"/>
      <c r="IBT33" s="205"/>
      <c r="IBU33" s="205"/>
      <c r="IBV33" s="205"/>
      <c r="IBW33" s="205"/>
      <c r="IBX33" s="205"/>
      <c r="IBY33" s="205"/>
      <c r="IBZ33" s="205"/>
      <c r="ICA33" s="205"/>
      <c r="ICB33" s="205"/>
      <c r="ICC33" s="205"/>
      <c r="ICD33" s="205"/>
      <c r="ICE33" s="205"/>
      <c r="ICF33" s="205"/>
      <c r="ICG33" s="205"/>
      <c r="ICH33" s="205"/>
      <c r="ICI33" s="205"/>
      <c r="ICJ33" s="205"/>
      <c r="ICK33" s="205"/>
      <c r="ICL33" s="205"/>
      <c r="ICM33" s="205"/>
      <c r="ICN33" s="205"/>
      <c r="ICO33" s="205"/>
      <c r="ICP33" s="205"/>
      <c r="ICQ33" s="205"/>
      <c r="ICR33" s="205"/>
      <c r="ICS33" s="205"/>
      <c r="ICT33" s="205"/>
      <c r="ICU33" s="205"/>
      <c r="ICV33" s="205"/>
      <c r="ICW33" s="205"/>
      <c r="ICX33" s="205"/>
      <c r="ICY33" s="205"/>
      <c r="ICZ33" s="205"/>
      <c r="IDA33" s="205"/>
      <c r="IDB33" s="205"/>
      <c r="IDC33" s="205"/>
      <c r="IDD33" s="205"/>
      <c r="IDE33" s="205"/>
      <c r="IDF33" s="205"/>
      <c r="IDG33" s="205"/>
      <c r="IDH33" s="205"/>
      <c r="IDI33" s="205"/>
      <c r="IDJ33" s="205"/>
      <c r="IDK33" s="205"/>
      <c r="IDL33" s="205"/>
      <c r="IDM33" s="205"/>
      <c r="IDN33" s="205"/>
      <c r="IDO33" s="205"/>
      <c r="IDP33" s="205"/>
      <c r="IDQ33" s="205"/>
      <c r="IDR33" s="205"/>
      <c r="IDS33" s="205"/>
      <c r="IDT33" s="205"/>
      <c r="IDU33" s="205"/>
      <c r="IDV33" s="205"/>
      <c r="IDW33" s="205"/>
      <c r="IDX33" s="205"/>
      <c r="IDY33" s="205"/>
      <c r="IDZ33" s="205"/>
      <c r="IEA33" s="205"/>
      <c r="IEB33" s="205"/>
      <c r="IEC33" s="205"/>
      <c r="IED33" s="205"/>
      <c r="IEE33" s="205"/>
      <c r="IEF33" s="205"/>
      <c r="IEG33" s="205"/>
      <c r="IEH33" s="205"/>
      <c r="IEI33" s="205"/>
      <c r="IEJ33" s="205"/>
      <c r="IEK33" s="205"/>
      <c r="IEL33" s="205"/>
      <c r="IEM33" s="205"/>
      <c r="IEN33" s="205"/>
      <c r="IEO33" s="205"/>
      <c r="IEP33" s="205"/>
      <c r="IEQ33" s="205"/>
      <c r="IER33" s="205"/>
      <c r="IES33" s="205"/>
      <c r="IET33" s="205"/>
      <c r="IEU33" s="205"/>
      <c r="IEV33" s="205"/>
      <c r="IEW33" s="205"/>
      <c r="IEX33" s="205"/>
      <c r="IEY33" s="205"/>
      <c r="IEZ33" s="205"/>
      <c r="IFA33" s="205"/>
      <c r="IFB33" s="205"/>
      <c r="IFC33" s="205"/>
      <c r="IFD33" s="205"/>
      <c r="IFE33" s="205"/>
      <c r="IFF33" s="205"/>
      <c r="IFG33" s="205"/>
      <c r="IFH33" s="205"/>
      <c r="IFI33" s="205"/>
      <c r="IFJ33" s="205"/>
      <c r="IFK33" s="205"/>
      <c r="IFL33" s="205"/>
      <c r="IFM33" s="205"/>
      <c r="IFN33" s="205"/>
      <c r="IFO33" s="205"/>
      <c r="IFP33" s="205"/>
      <c r="IFQ33" s="205"/>
      <c r="IFR33" s="205"/>
      <c r="IFS33" s="205"/>
      <c r="IFT33" s="205"/>
      <c r="IFU33" s="205"/>
      <c r="IFV33" s="205"/>
      <c r="IFW33" s="205"/>
      <c r="IFX33" s="205"/>
      <c r="IFY33" s="205"/>
      <c r="IFZ33" s="205"/>
      <c r="IGA33" s="205"/>
      <c r="IGB33" s="205"/>
      <c r="IGC33" s="205"/>
      <c r="IGD33" s="205"/>
      <c r="IGE33" s="205"/>
      <c r="IGF33" s="205"/>
      <c r="IGG33" s="205"/>
      <c r="IGH33" s="205"/>
      <c r="IGI33" s="205"/>
      <c r="IGJ33" s="205"/>
      <c r="IGK33" s="205"/>
      <c r="IGL33" s="205"/>
      <c r="IGM33" s="205"/>
      <c r="IGN33" s="205"/>
      <c r="IGO33" s="205"/>
      <c r="IGP33" s="205"/>
      <c r="IGQ33" s="205"/>
      <c r="IGR33" s="205"/>
      <c r="IGS33" s="205"/>
      <c r="IGT33" s="205"/>
      <c r="IGU33" s="205"/>
      <c r="IGV33" s="205"/>
      <c r="IGW33" s="205"/>
      <c r="IGX33" s="205"/>
      <c r="IGY33" s="205"/>
      <c r="IGZ33" s="205"/>
      <c r="IHA33" s="205"/>
      <c r="IHB33" s="205"/>
      <c r="IHC33" s="205"/>
      <c r="IHD33" s="205"/>
      <c r="IHE33" s="205"/>
      <c r="IHF33" s="205"/>
      <c r="IHG33" s="205"/>
      <c r="IHH33" s="205"/>
      <c r="IHI33" s="205"/>
      <c r="IHJ33" s="205"/>
      <c r="IHK33" s="205"/>
      <c r="IHL33" s="205"/>
      <c r="IHM33" s="205"/>
      <c r="IHN33" s="205"/>
      <c r="IHO33" s="205"/>
      <c r="IHP33" s="205"/>
      <c r="IHQ33" s="205"/>
      <c r="IHR33" s="205"/>
      <c r="IHS33" s="205"/>
      <c r="IHT33" s="205"/>
      <c r="IHU33" s="205"/>
      <c r="IHV33" s="205"/>
      <c r="IHW33" s="205"/>
      <c r="IHX33" s="205"/>
      <c r="IHY33" s="205"/>
      <c r="IHZ33" s="205"/>
      <c r="IIA33" s="205"/>
      <c r="IIB33" s="205"/>
      <c r="IIC33" s="205"/>
      <c r="IID33" s="205"/>
      <c r="IIE33" s="205"/>
      <c r="IIF33" s="205"/>
      <c r="IIG33" s="205"/>
      <c r="IIH33" s="205"/>
      <c r="III33" s="205"/>
      <c r="IIJ33" s="205"/>
      <c r="IIK33" s="205"/>
      <c r="IIL33" s="205"/>
      <c r="IIM33" s="205"/>
      <c r="IIN33" s="205"/>
      <c r="IIO33" s="205"/>
      <c r="IIP33" s="205"/>
      <c r="IIQ33" s="205"/>
      <c r="IIR33" s="205"/>
      <c r="IIS33" s="205"/>
      <c r="IIT33" s="205"/>
      <c r="IIU33" s="205"/>
      <c r="IIV33" s="205"/>
      <c r="IIW33" s="205"/>
      <c r="IIX33" s="205"/>
      <c r="IIY33" s="205"/>
      <c r="IIZ33" s="205"/>
      <c r="IJA33" s="205"/>
      <c r="IJB33" s="205"/>
      <c r="IJC33" s="205"/>
      <c r="IJD33" s="205"/>
      <c r="IJE33" s="205"/>
      <c r="IJF33" s="205"/>
      <c r="IJG33" s="205"/>
      <c r="IJH33" s="205"/>
      <c r="IJI33" s="205"/>
      <c r="IJJ33" s="205"/>
      <c r="IJK33" s="205"/>
      <c r="IJL33" s="205"/>
      <c r="IJM33" s="205"/>
      <c r="IJN33" s="205"/>
      <c r="IJO33" s="205"/>
      <c r="IJP33" s="205"/>
      <c r="IJQ33" s="205"/>
      <c r="IJR33" s="205"/>
      <c r="IJS33" s="205"/>
      <c r="IJT33" s="205"/>
      <c r="IJU33" s="205"/>
      <c r="IJV33" s="205"/>
      <c r="IJW33" s="205"/>
      <c r="IJX33" s="205"/>
      <c r="IJY33" s="205"/>
      <c r="IJZ33" s="205"/>
      <c r="IKA33" s="205"/>
      <c r="IKB33" s="205"/>
      <c r="IKC33" s="205"/>
      <c r="IKD33" s="205"/>
      <c r="IKE33" s="205"/>
      <c r="IKF33" s="205"/>
      <c r="IKG33" s="205"/>
      <c r="IKH33" s="205"/>
      <c r="IKI33" s="205"/>
      <c r="IKJ33" s="205"/>
      <c r="IKK33" s="205"/>
      <c r="IKL33" s="205"/>
      <c r="IKM33" s="205"/>
      <c r="IKN33" s="205"/>
      <c r="IKO33" s="205"/>
      <c r="IKP33" s="205"/>
      <c r="IKQ33" s="205"/>
      <c r="IKR33" s="205"/>
      <c r="IKS33" s="205"/>
      <c r="IKT33" s="205"/>
      <c r="IKU33" s="205"/>
      <c r="IKV33" s="205"/>
      <c r="IKW33" s="205"/>
      <c r="IKX33" s="205"/>
      <c r="IKY33" s="205"/>
      <c r="IKZ33" s="205"/>
      <c r="ILA33" s="205"/>
      <c r="ILB33" s="205"/>
      <c r="ILC33" s="205"/>
      <c r="ILD33" s="205"/>
      <c r="ILE33" s="205"/>
      <c r="ILF33" s="205"/>
      <c r="ILG33" s="205"/>
      <c r="ILH33" s="205"/>
      <c r="ILI33" s="205"/>
      <c r="ILJ33" s="205"/>
      <c r="ILK33" s="205"/>
      <c r="ILL33" s="205"/>
      <c r="ILM33" s="205"/>
      <c r="ILN33" s="205"/>
      <c r="ILO33" s="205"/>
      <c r="ILP33" s="205"/>
      <c r="ILQ33" s="205"/>
      <c r="ILR33" s="205"/>
      <c r="ILS33" s="205"/>
      <c r="ILT33" s="205"/>
      <c r="ILU33" s="205"/>
      <c r="ILV33" s="205"/>
      <c r="ILW33" s="205"/>
      <c r="ILX33" s="205"/>
      <c r="ILY33" s="205"/>
      <c r="ILZ33" s="205"/>
      <c r="IMA33" s="205"/>
      <c r="IMB33" s="205"/>
      <c r="IMC33" s="205"/>
      <c r="IMD33" s="205"/>
      <c r="IME33" s="205"/>
      <c r="IMF33" s="205"/>
      <c r="IMG33" s="205"/>
      <c r="IMH33" s="205"/>
      <c r="IMI33" s="205"/>
      <c r="IMJ33" s="205"/>
      <c r="IMK33" s="205"/>
      <c r="IML33" s="205"/>
      <c r="IMM33" s="205"/>
      <c r="IMN33" s="205"/>
      <c r="IMO33" s="205"/>
      <c r="IMP33" s="205"/>
      <c r="IMQ33" s="205"/>
      <c r="IMR33" s="205"/>
      <c r="IMS33" s="205"/>
      <c r="IMT33" s="205"/>
      <c r="IMU33" s="205"/>
      <c r="IMV33" s="205"/>
      <c r="IMW33" s="205"/>
      <c r="IMX33" s="205"/>
      <c r="IMY33" s="205"/>
      <c r="IMZ33" s="205"/>
      <c r="INA33" s="205"/>
      <c r="INB33" s="205"/>
      <c r="INC33" s="205"/>
      <c r="IND33" s="205"/>
      <c r="INE33" s="205"/>
      <c r="INF33" s="205"/>
      <c r="ING33" s="205"/>
      <c r="INH33" s="205"/>
      <c r="INI33" s="205"/>
      <c r="INJ33" s="205"/>
      <c r="INK33" s="205"/>
      <c r="INL33" s="205"/>
      <c r="INM33" s="205"/>
      <c r="INN33" s="205"/>
      <c r="INO33" s="205"/>
      <c r="INP33" s="205"/>
      <c r="INQ33" s="205"/>
      <c r="INR33" s="205"/>
      <c r="INS33" s="205"/>
      <c r="INT33" s="205"/>
      <c r="INU33" s="205"/>
      <c r="INV33" s="205"/>
      <c r="INW33" s="205"/>
      <c r="INX33" s="205"/>
      <c r="INY33" s="205"/>
      <c r="INZ33" s="205"/>
      <c r="IOA33" s="205"/>
      <c r="IOB33" s="205"/>
      <c r="IOC33" s="205"/>
      <c r="IOD33" s="205"/>
      <c r="IOE33" s="205"/>
      <c r="IOF33" s="205"/>
      <c r="IOG33" s="205"/>
      <c r="IOH33" s="205"/>
      <c r="IOI33" s="205"/>
      <c r="IOJ33" s="205"/>
      <c r="IOK33" s="205"/>
      <c r="IOL33" s="205"/>
      <c r="IOM33" s="205"/>
      <c r="ION33" s="205"/>
      <c r="IOO33" s="205"/>
      <c r="IOP33" s="205"/>
      <c r="IOQ33" s="205"/>
      <c r="IOR33" s="205"/>
      <c r="IOS33" s="205"/>
      <c r="IOT33" s="205"/>
      <c r="IOU33" s="205"/>
      <c r="IOV33" s="205"/>
      <c r="IOW33" s="205"/>
      <c r="IOX33" s="205"/>
      <c r="IOY33" s="205"/>
      <c r="IOZ33" s="205"/>
      <c r="IPA33" s="205"/>
      <c r="IPB33" s="205"/>
      <c r="IPC33" s="205"/>
      <c r="IPD33" s="205"/>
      <c r="IPE33" s="205"/>
      <c r="IPF33" s="205"/>
      <c r="IPG33" s="205"/>
      <c r="IPH33" s="205"/>
      <c r="IPI33" s="205"/>
      <c r="IPJ33" s="205"/>
      <c r="IPK33" s="205"/>
      <c r="IPL33" s="205"/>
      <c r="IPM33" s="205"/>
      <c r="IPN33" s="205"/>
      <c r="IPO33" s="205"/>
      <c r="IPP33" s="205"/>
      <c r="IPQ33" s="205"/>
      <c r="IPR33" s="205"/>
      <c r="IPS33" s="205"/>
      <c r="IPT33" s="205"/>
      <c r="IPU33" s="205"/>
      <c r="IPV33" s="205"/>
      <c r="IPW33" s="205"/>
      <c r="IPX33" s="205"/>
      <c r="IPY33" s="205"/>
      <c r="IPZ33" s="205"/>
      <c r="IQA33" s="205"/>
      <c r="IQB33" s="205"/>
      <c r="IQC33" s="205"/>
      <c r="IQD33" s="205"/>
      <c r="IQE33" s="205"/>
      <c r="IQF33" s="205"/>
      <c r="IQG33" s="205"/>
      <c r="IQH33" s="205"/>
      <c r="IQI33" s="205"/>
      <c r="IQJ33" s="205"/>
      <c r="IQK33" s="205"/>
      <c r="IQL33" s="205"/>
      <c r="IQM33" s="205"/>
      <c r="IQN33" s="205"/>
      <c r="IQO33" s="205"/>
      <c r="IQP33" s="205"/>
      <c r="IQQ33" s="205"/>
      <c r="IQR33" s="205"/>
      <c r="IQS33" s="205"/>
      <c r="IQT33" s="205"/>
      <c r="IQU33" s="205"/>
      <c r="IQV33" s="205"/>
      <c r="IQW33" s="205"/>
      <c r="IQX33" s="205"/>
      <c r="IQY33" s="205"/>
      <c r="IQZ33" s="205"/>
      <c r="IRA33" s="205"/>
      <c r="IRB33" s="205"/>
      <c r="IRC33" s="205"/>
      <c r="IRD33" s="205"/>
      <c r="IRE33" s="205"/>
      <c r="IRF33" s="205"/>
      <c r="IRG33" s="205"/>
      <c r="IRH33" s="205"/>
      <c r="IRI33" s="205"/>
      <c r="IRJ33" s="205"/>
      <c r="IRK33" s="205"/>
      <c r="IRL33" s="205"/>
      <c r="IRM33" s="205"/>
      <c r="IRN33" s="205"/>
      <c r="IRO33" s="205"/>
      <c r="IRP33" s="205"/>
      <c r="IRQ33" s="205"/>
      <c r="IRR33" s="205"/>
      <c r="IRS33" s="205"/>
      <c r="IRT33" s="205"/>
      <c r="IRU33" s="205"/>
      <c r="IRV33" s="205"/>
      <c r="IRW33" s="205"/>
      <c r="IRX33" s="205"/>
      <c r="IRY33" s="205"/>
      <c r="IRZ33" s="205"/>
      <c r="ISA33" s="205"/>
      <c r="ISB33" s="205"/>
      <c r="ISC33" s="205"/>
      <c r="ISD33" s="205"/>
      <c r="ISE33" s="205"/>
      <c r="ISF33" s="205"/>
      <c r="ISG33" s="205"/>
      <c r="ISH33" s="205"/>
      <c r="ISI33" s="205"/>
      <c r="ISJ33" s="205"/>
      <c r="ISK33" s="205"/>
      <c r="ISL33" s="205"/>
      <c r="ISM33" s="205"/>
      <c r="ISN33" s="205"/>
      <c r="ISO33" s="205"/>
      <c r="ISP33" s="205"/>
      <c r="ISQ33" s="205"/>
      <c r="ISR33" s="205"/>
      <c r="ISS33" s="205"/>
      <c r="IST33" s="205"/>
      <c r="ISU33" s="205"/>
      <c r="ISV33" s="205"/>
      <c r="ISW33" s="205"/>
      <c r="ISX33" s="205"/>
      <c r="ISY33" s="205"/>
      <c r="ISZ33" s="205"/>
      <c r="ITA33" s="205"/>
      <c r="ITB33" s="205"/>
      <c r="ITC33" s="205"/>
      <c r="ITD33" s="205"/>
      <c r="ITE33" s="205"/>
      <c r="ITF33" s="205"/>
      <c r="ITG33" s="205"/>
      <c r="ITH33" s="205"/>
      <c r="ITI33" s="205"/>
      <c r="ITJ33" s="205"/>
      <c r="ITK33" s="205"/>
      <c r="ITL33" s="205"/>
      <c r="ITM33" s="205"/>
      <c r="ITN33" s="205"/>
      <c r="ITO33" s="205"/>
      <c r="ITP33" s="205"/>
      <c r="ITQ33" s="205"/>
      <c r="ITR33" s="205"/>
      <c r="ITS33" s="205"/>
      <c r="ITT33" s="205"/>
      <c r="ITU33" s="205"/>
      <c r="ITV33" s="205"/>
      <c r="ITW33" s="205"/>
      <c r="ITX33" s="205"/>
      <c r="ITY33" s="205"/>
      <c r="ITZ33" s="205"/>
      <c r="IUA33" s="205"/>
      <c r="IUB33" s="205"/>
      <c r="IUC33" s="205"/>
      <c r="IUD33" s="205"/>
      <c r="IUE33" s="205"/>
      <c r="IUF33" s="205"/>
      <c r="IUG33" s="205"/>
      <c r="IUH33" s="205"/>
      <c r="IUI33" s="205"/>
      <c r="IUJ33" s="205"/>
      <c r="IUK33" s="205"/>
      <c r="IUL33" s="205"/>
      <c r="IUM33" s="205"/>
      <c r="IUN33" s="205"/>
      <c r="IUO33" s="205"/>
      <c r="IUP33" s="205"/>
      <c r="IUQ33" s="205"/>
      <c r="IUR33" s="205"/>
      <c r="IUS33" s="205"/>
      <c r="IUT33" s="205"/>
      <c r="IUU33" s="205"/>
      <c r="IUV33" s="205"/>
      <c r="IUW33" s="205"/>
      <c r="IUX33" s="205"/>
      <c r="IUY33" s="205"/>
      <c r="IUZ33" s="205"/>
      <c r="IVA33" s="205"/>
      <c r="IVB33" s="205"/>
      <c r="IVC33" s="205"/>
      <c r="IVD33" s="205"/>
      <c r="IVE33" s="205"/>
      <c r="IVF33" s="205"/>
      <c r="IVG33" s="205"/>
      <c r="IVH33" s="205"/>
      <c r="IVI33" s="205"/>
      <c r="IVJ33" s="205"/>
      <c r="IVK33" s="205"/>
      <c r="IVL33" s="205"/>
      <c r="IVM33" s="205"/>
      <c r="IVN33" s="205"/>
      <c r="IVO33" s="205"/>
      <c r="IVP33" s="205"/>
      <c r="IVQ33" s="205"/>
      <c r="IVR33" s="205"/>
      <c r="IVS33" s="205"/>
      <c r="IVT33" s="205"/>
      <c r="IVU33" s="205"/>
      <c r="IVV33" s="205"/>
      <c r="IVW33" s="205"/>
      <c r="IVX33" s="205"/>
      <c r="IVY33" s="205"/>
      <c r="IVZ33" s="205"/>
      <c r="IWA33" s="205"/>
      <c r="IWB33" s="205"/>
      <c r="IWC33" s="205"/>
      <c r="IWD33" s="205"/>
      <c r="IWE33" s="205"/>
      <c r="IWF33" s="205"/>
      <c r="IWG33" s="205"/>
      <c r="IWH33" s="205"/>
      <c r="IWI33" s="205"/>
      <c r="IWJ33" s="205"/>
      <c r="IWK33" s="205"/>
      <c r="IWL33" s="205"/>
      <c r="IWM33" s="205"/>
      <c r="IWN33" s="205"/>
      <c r="IWO33" s="205"/>
      <c r="IWP33" s="205"/>
      <c r="IWQ33" s="205"/>
      <c r="IWR33" s="205"/>
      <c r="IWS33" s="205"/>
      <c r="IWT33" s="205"/>
      <c r="IWU33" s="205"/>
      <c r="IWV33" s="205"/>
      <c r="IWW33" s="205"/>
      <c r="IWX33" s="205"/>
      <c r="IWY33" s="205"/>
      <c r="IWZ33" s="205"/>
      <c r="IXA33" s="205"/>
      <c r="IXB33" s="205"/>
      <c r="IXC33" s="205"/>
      <c r="IXD33" s="205"/>
      <c r="IXE33" s="205"/>
      <c r="IXF33" s="205"/>
      <c r="IXG33" s="205"/>
      <c r="IXH33" s="205"/>
      <c r="IXI33" s="205"/>
      <c r="IXJ33" s="205"/>
      <c r="IXK33" s="205"/>
      <c r="IXL33" s="205"/>
      <c r="IXM33" s="205"/>
      <c r="IXN33" s="205"/>
      <c r="IXO33" s="205"/>
      <c r="IXP33" s="205"/>
      <c r="IXQ33" s="205"/>
      <c r="IXR33" s="205"/>
      <c r="IXS33" s="205"/>
      <c r="IXT33" s="205"/>
      <c r="IXU33" s="205"/>
      <c r="IXV33" s="205"/>
      <c r="IXW33" s="205"/>
      <c r="IXX33" s="205"/>
      <c r="IXY33" s="205"/>
      <c r="IXZ33" s="205"/>
      <c r="IYA33" s="205"/>
      <c r="IYB33" s="205"/>
      <c r="IYC33" s="205"/>
      <c r="IYD33" s="205"/>
      <c r="IYE33" s="205"/>
      <c r="IYF33" s="205"/>
      <c r="IYG33" s="205"/>
      <c r="IYH33" s="205"/>
      <c r="IYI33" s="205"/>
      <c r="IYJ33" s="205"/>
      <c r="IYK33" s="205"/>
      <c r="IYL33" s="205"/>
      <c r="IYM33" s="205"/>
      <c r="IYN33" s="205"/>
      <c r="IYO33" s="205"/>
      <c r="IYP33" s="205"/>
      <c r="IYQ33" s="205"/>
      <c r="IYR33" s="205"/>
      <c r="IYS33" s="205"/>
      <c r="IYT33" s="205"/>
      <c r="IYU33" s="205"/>
      <c r="IYV33" s="205"/>
      <c r="IYW33" s="205"/>
      <c r="IYX33" s="205"/>
      <c r="IYY33" s="205"/>
      <c r="IYZ33" s="205"/>
      <c r="IZA33" s="205"/>
      <c r="IZB33" s="205"/>
      <c r="IZC33" s="205"/>
      <c r="IZD33" s="205"/>
      <c r="IZE33" s="205"/>
      <c r="IZF33" s="205"/>
      <c r="IZG33" s="205"/>
      <c r="IZH33" s="205"/>
      <c r="IZI33" s="205"/>
      <c r="IZJ33" s="205"/>
      <c r="IZK33" s="205"/>
      <c r="IZL33" s="205"/>
      <c r="IZM33" s="205"/>
      <c r="IZN33" s="205"/>
      <c r="IZO33" s="205"/>
      <c r="IZP33" s="205"/>
      <c r="IZQ33" s="205"/>
      <c r="IZR33" s="205"/>
      <c r="IZS33" s="205"/>
      <c r="IZT33" s="205"/>
      <c r="IZU33" s="205"/>
      <c r="IZV33" s="205"/>
      <c r="IZW33" s="205"/>
      <c r="IZX33" s="205"/>
      <c r="IZY33" s="205"/>
      <c r="IZZ33" s="205"/>
      <c r="JAA33" s="205"/>
      <c r="JAB33" s="205"/>
      <c r="JAC33" s="205"/>
      <c r="JAD33" s="205"/>
      <c r="JAE33" s="205"/>
      <c r="JAF33" s="205"/>
      <c r="JAG33" s="205"/>
      <c r="JAH33" s="205"/>
      <c r="JAI33" s="205"/>
      <c r="JAJ33" s="205"/>
      <c r="JAK33" s="205"/>
      <c r="JAL33" s="205"/>
      <c r="JAM33" s="205"/>
      <c r="JAN33" s="205"/>
      <c r="JAO33" s="205"/>
      <c r="JAP33" s="205"/>
      <c r="JAQ33" s="205"/>
      <c r="JAR33" s="205"/>
      <c r="JAS33" s="205"/>
      <c r="JAT33" s="205"/>
      <c r="JAU33" s="205"/>
      <c r="JAV33" s="205"/>
      <c r="JAW33" s="205"/>
      <c r="JAX33" s="205"/>
      <c r="JAY33" s="205"/>
      <c r="JAZ33" s="205"/>
      <c r="JBA33" s="205"/>
      <c r="JBB33" s="205"/>
      <c r="JBC33" s="205"/>
      <c r="JBD33" s="205"/>
      <c r="JBE33" s="205"/>
      <c r="JBF33" s="205"/>
      <c r="JBG33" s="205"/>
      <c r="JBH33" s="205"/>
      <c r="JBI33" s="205"/>
      <c r="JBJ33" s="205"/>
      <c r="JBK33" s="205"/>
      <c r="JBL33" s="205"/>
      <c r="JBM33" s="205"/>
      <c r="JBN33" s="205"/>
      <c r="JBO33" s="205"/>
      <c r="JBP33" s="205"/>
      <c r="JBQ33" s="205"/>
      <c r="JBR33" s="205"/>
      <c r="JBS33" s="205"/>
      <c r="JBT33" s="205"/>
      <c r="JBU33" s="205"/>
      <c r="JBV33" s="205"/>
      <c r="JBW33" s="205"/>
      <c r="JBX33" s="205"/>
      <c r="JBY33" s="205"/>
      <c r="JBZ33" s="205"/>
      <c r="JCA33" s="205"/>
      <c r="JCB33" s="205"/>
      <c r="JCC33" s="205"/>
      <c r="JCD33" s="205"/>
      <c r="JCE33" s="205"/>
      <c r="JCF33" s="205"/>
      <c r="JCG33" s="205"/>
      <c r="JCH33" s="205"/>
      <c r="JCI33" s="205"/>
      <c r="JCJ33" s="205"/>
      <c r="JCK33" s="205"/>
      <c r="JCL33" s="205"/>
      <c r="JCM33" s="205"/>
      <c r="JCN33" s="205"/>
      <c r="JCO33" s="205"/>
      <c r="JCP33" s="205"/>
      <c r="JCQ33" s="205"/>
      <c r="JCR33" s="205"/>
      <c r="JCS33" s="205"/>
      <c r="JCT33" s="205"/>
      <c r="JCU33" s="205"/>
      <c r="JCV33" s="205"/>
      <c r="JCW33" s="205"/>
      <c r="JCX33" s="205"/>
      <c r="JCY33" s="205"/>
      <c r="JCZ33" s="205"/>
      <c r="JDA33" s="205"/>
      <c r="JDB33" s="205"/>
      <c r="JDC33" s="205"/>
      <c r="JDD33" s="205"/>
      <c r="JDE33" s="205"/>
      <c r="JDF33" s="205"/>
      <c r="JDG33" s="205"/>
      <c r="JDH33" s="205"/>
      <c r="JDI33" s="205"/>
      <c r="JDJ33" s="205"/>
      <c r="JDK33" s="205"/>
      <c r="JDL33" s="205"/>
      <c r="JDM33" s="205"/>
      <c r="JDN33" s="205"/>
      <c r="JDO33" s="205"/>
      <c r="JDP33" s="205"/>
      <c r="JDQ33" s="205"/>
      <c r="JDR33" s="205"/>
      <c r="JDS33" s="205"/>
      <c r="JDT33" s="205"/>
      <c r="JDU33" s="205"/>
      <c r="JDV33" s="205"/>
      <c r="JDW33" s="205"/>
      <c r="JDX33" s="205"/>
      <c r="JDY33" s="205"/>
      <c r="JDZ33" s="205"/>
      <c r="JEA33" s="205"/>
      <c r="JEB33" s="205"/>
      <c r="JEC33" s="205"/>
      <c r="JED33" s="205"/>
      <c r="JEE33" s="205"/>
      <c r="JEF33" s="205"/>
      <c r="JEG33" s="205"/>
      <c r="JEH33" s="205"/>
      <c r="JEI33" s="205"/>
      <c r="JEJ33" s="205"/>
      <c r="JEK33" s="205"/>
      <c r="JEL33" s="205"/>
      <c r="JEM33" s="205"/>
      <c r="JEN33" s="205"/>
      <c r="JEO33" s="205"/>
      <c r="JEP33" s="205"/>
      <c r="JEQ33" s="205"/>
      <c r="JER33" s="205"/>
      <c r="JES33" s="205"/>
      <c r="JET33" s="205"/>
      <c r="JEU33" s="205"/>
      <c r="JEV33" s="205"/>
      <c r="JEW33" s="205"/>
      <c r="JEX33" s="205"/>
      <c r="JEY33" s="205"/>
      <c r="JEZ33" s="205"/>
      <c r="JFA33" s="205"/>
      <c r="JFB33" s="205"/>
      <c r="JFC33" s="205"/>
      <c r="JFD33" s="205"/>
      <c r="JFE33" s="205"/>
      <c r="JFF33" s="205"/>
      <c r="JFG33" s="205"/>
      <c r="JFH33" s="205"/>
      <c r="JFI33" s="205"/>
      <c r="JFJ33" s="205"/>
      <c r="JFK33" s="205"/>
      <c r="JFL33" s="205"/>
      <c r="JFM33" s="205"/>
      <c r="JFN33" s="205"/>
      <c r="JFO33" s="205"/>
      <c r="JFP33" s="205"/>
      <c r="JFQ33" s="205"/>
      <c r="JFR33" s="205"/>
      <c r="JFS33" s="205"/>
      <c r="JFT33" s="205"/>
      <c r="JFU33" s="205"/>
      <c r="JFV33" s="205"/>
      <c r="JFW33" s="205"/>
      <c r="JFX33" s="205"/>
      <c r="JFY33" s="205"/>
      <c r="JFZ33" s="205"/>
      <c r="JGA33" s="205"/>
      <c r="JGB33" s="205"/>
      <c r="JGC33" s="205"/>
      <c r="JGD33" s="205"/>
      <c r="JGE33" s="205"/>
      <c r="JGF33" s="205"/>
      <c r="JGG33" s="205"/>
      <c r="JGH33" s="205"/>
      <c r="JGI33" s="205"/>
      <c r="JGJ33" s="205"/>
      <c r="JGK33" s="205"/>
      <c r="JGL33" s="205"/>
      <c r="JGM33" s="205"/>
      <c r="JGN33" s="205"/>
      <c r="JGO33" s="205"/>
      <c r="JGP33" s="205"/>
      <c r="JGQ33" s="205"/>
      <c r="JGR33" s="205"/>
      <c r="JGS33" s="205"/>
      <c r="JGT33" s="205"/>
      <c r="JGU33" s="205"/>
      <c r="JGV33" s="205"/>
      <c r="JGW33" s="205"/>
      <c r="JGX33" s="205"/>
      <c r="JGY33" s="205"/>
      <c r="JGZ33" s="205"/>
      <c r="JHA33" s="205"/>
      <c r="JHB33" s="205"/>
      <c r="JHC33" s="205"/>
      <c r="JHD33" s="205"/>
      <c r="JHE33" s="205"/>
      <c r="JHF33" s="205"/>
      <c r="JHG33" s="205"/>
      <c r="JHH33" s="205"/>
      <c r="JHI33" s="205"/>
      <c r="JHJ33" s="205"/>
      <c r="JHK33" s="205"/>
      <c r="JHL33" s="205"/>
      <c r="JHM33" s="205"/>
      <c r="JHN33" s="205"/>
      <c r="JHO33" s="205"/>
      <c r="JHP33" s="205"/>
      <c r="JHQ33" s="205"/>
      <c r="JHR33" s="205"/>
      <c r="JHS33" s="205"/>
      <c r="JHT33" s="205"/>
      <c r="JHU33" s="205"/>
      <c r="JHV33" s="205"/>
      <c r="JHW33" s="205"/>
      <c r="JHX33" s="205"/>
      <c r="JHY33" s="205"/>
      <c r="JHZ33" s="205"/>
      <c r="JIA33" s="205"/>
      <c r="JIB33" s="205"/>
      <c r="JIC33" s="205"/>
      <c r="JID33" s="205"/>
      <c r="JIE33" s="205"/>
      <c r="JIF33" s="205"/>
      <c r="JIG33" s="205"/>
      <c r="JIH33" s="205"/>
      <c r="JII33" s="205"/>
      <c r="JIJ33" s="205"/>
      <c r="JIK33" s="205"/>
      <c r="JIL33" s="205"/>
      <c r="JIM33" s="205"/>
      <c r="JIN33" s="205"/>
      <c r="JIO33" s="205"/>
      <c r="JIP33" s="205"/>
      <c r="JIQ33" s="205"/>
      <c r="JIR33" s="205"/>
      <c r="JIS33" s="205"/>
      <c r="JIT33" s="205"/>
      <c r="JIU33" s="205"/>
      <c r="JIV33" s="205"/>
      <c r="JIW33" s="205"/>
      <c r="JIX33" s="205"/>
      <c r="JIY33" s="205"/>
      <c r="JIZ33" s="205"/>
      <c r="JJA33" s="205"/>
      <c r="JJB33" s="205"/>
      <c r="JJC33" s="205"/>
      <c r="JJD33" s="205"/>
      <c r="JJE33" s="205"/>
      <c r="JJF33" s="205"/>
      <c r="JJG33" s="205"/>
      <c r="JJH33" s="205"/>
      <c r="JJI33" s="205"/>
      <c r="JJJ33" s="205"/>
      <c r="JJK33" s="205"/>
      <c r="JJL33" s="205"/>
      <c r="JJM33" s="205"/>
      <c r="JJN33" s="205"/>
      <c r="JJO33" s="205"/>
      <c r="JJP33" s="205"/>
      <c r="JJQ33" s="205"/>
      <c r="JJR33" s="205"/>
      <c r="JJS33" s="205"/>
      <c r="JJT33" s="205"/>
      <c r="JJU33" s="205"/>
      <c r="JJV33" s="205"/>
      <c r="JJW33" s="205"/>
      <c r="JJX33" s="205"/>
      <c r="JJY33" s="205"/>
      <c r="JJZ33" s="205"/>
      <c r="JKA33" s="205"/>
      <c r="JKB33" s="205"/>
      <c r="JKC33" s="205"/>
      <c r="JKD33" s="205"/>
      <c r="JKE33" s="205"/>
      <c r="JKF33" s="205"/>
      <c r="JKG33" s="205"/>
      <c r="JKH33" s="205"/>
      <c r="JKI33" s="205"/>
      <c r="JKJ33" s="205"/>
      <c r="JKK33" s="205"/>
      <c r="JKL33" s="205"/>
      <c r="JKM33" s="205"/>
      <c r="JKN33" s="205"/>
      <c r="JKO33" s="205"/>
      <c r="JKP33" s="205"/>
      <c r="JKQ33" s="205"/>
      <c r="JKR33" s="205"/>
      <c r="JKS33" s="205"/>
      <c r="JKT33" s="205"/>
      <c r="JKU33" s="205"/>
      <c r="JKV33" s="205"/>
      <c r="JKW33" s="205"/>
      <c r="JKX33" s="205"/>
      <c r="JKY33" s="205"/>
      <c r="JKZ33" s="205"/>
      <c r="JLA33" s="205"/>
      <c r="JLB33" s="205"/>
      <c r="JLC33" s="205"/>
      <c r="JLD33" s="205"/>
      <c r="JLE33" s="205"/>
      <c r="JLF33" s="205"/>
      <c r="JLG33" s="205"/>
      <c r="JLH33" s="205"/>
      <c r="JLI33" s="205"/>
      <c r="JLJ33" s="205"/>
      <c r="JLK33" s="205"/>
      <c r="JLL33" s="205"/>
      <c r="JLM33" s="205"/>
      <c r="JLN33" s="205"/>
      <c r="JLO33" s="205"/>
      <c r="JLP33" s="205"/>
      <c r="JLQ33" s="205"/>
      <c r="JLR33" s="205"/>
      <c r="JLS33" s="205"/>
      <c r="JLT33" s="205"/>
      <c r="JLU33" s="205"/>
      <c r="JLV33" s="205"/>
      <c r="JLW33" s="205"/>
      <c r="JLX33" s="205"/>
      <c r="JLY33" s="205"/>
      <c r="JLZ33" s="205"/>
      <c r="JMA33" s="205"/>
      <c r="JMB33" s="205"/>
      <c r="JMC33" s="205"/>
      <c r="JMD33" s="205"/>
      <c r="JME33" s="205"/>
      <c r="JMF33" s="205"/>
      <c r="JMG33" s="205"/>
      <c r="JMH33" s="205"/>
      <c r="JMI33" s="205"/>
      <c r="JMJ33" s="205"/>
      <c r="JMK33" s="205"/>
      <c r="JML33" s="205"/>
      <c r="JMM33" s="205"/>
      <c r="JMN33" s="205"/>
      <c r="JMO33" s="205"/>
      <c r="JMP33" s="205"/>
      <c r="JMQ33" s="205"/>
      <c r="JMR33" s="205"/>
      <c r="JMS33" s="205"/>
      <c r="JMT33" s="205"/>
      <c r="JMU33" s="205"/>
      <c r="JMV33" s="205"/>
      <c r="JMW33" s="205"/>
      <c r="JMX33" s="205"/>
      <c r="JMY33" s="205"/>
      <c r="JMZ33" s="205"/>
      <c r="JNA33" s="205"/>
      <c r="JNB33" s="205"/>
      <c r="JNC33" s="205"/>
      <c r="JND33" s="205"/>
      <c r="JNE33" s="205"/>
      <c r="JNF33" s="205"/>
      <c r="JNG33" s="205"/>
      <c r="JNH33" s="205"/>
      <c r="JNI33" s="205"/>
      <c r="JNJ33" s="205"/>
      <c r="JNK33" s="205"/>
      <c r="JNL33" s="205"/>
      <c r="JNM33" s="205"/>
      <c r="JNN33" s="205"/>
      <c r="JNO33" s="205"/>
      <c r="JNP33" s="205"/>
      <c r="JNQ33" s="205"/>
      <c r="JNR33" s="205"/>
      <c r="JNS33" s="205"/>
      <c r="JNT33" s="205"/>
      <c r="JNU33" s="205"/>
      <c r="JNV33" s="205"/>
      <c r="JNW33" s="205"/>
      <c r="JNX33" s="205"/>
      <c r="JNY33" s="205"/>
      <c r="JNZ33" s="205"/>
      <c r="JOA33" s="205"/>
      <c r="JOB33" s="205"/>
      <c r="JOC33" s="205"/>
      <c r="JOD33" s="205"/>
      <c r="JOE33" s="205"/>
      <c r="JOF33" s="205"/>
      <c r="JOG33" s="205"/>
      <c r="JOH33" s="205"/>
      <c r="JOI33" s="205"/>
      <c r="JOJ33" s="205"/>
      <c r="JOK33" s="205"/>
      <c r="JOL33" s="205"/>
      <c r="JOM33" s="205"/>
      <c r="JON33" s="205"/>
      <c r="JOO33" s="205"/>
      <c r="JOP33" s="205"/>
      <c r="JOQ33" s="205"/>
      <c r="JOR33" s="205"/>
      <c r="JOS33" s="205"/>
      <c r="JOT33" s="205"/>
      <c r="JOU33" s="205"/>
      <c r="JOV33" s="205"/>
      <c r="JOW33" s="205"/>
      <c r="JOX33" s="205"/>
      <c r="JOY33" s="205"/>
      <c r="JOZ33" s="205"/>
      <c r="JPA33" s="205"/>
      <c r="JPB33" s="205"/>
      <c r="JPC33" s="205"/>
      <c r="JPD33" s="205"/>
      <c r="JPE33" s="205"/>
      <c r="JPF33" s="205"/>
      <c r="JPG33" s="205"/>
      <c r="JPH33" s="205"/>
      <c r="JPI33" s="205"/>
      <c r="JPJ33" s="205"/>
      <c r="JPK33" s="205"/>
      <c r="JPL33" s="205"/>
      <c r="JPM33" s="205"/>
      <c r="JPN33" s="205"/>
      <c r="JPO33" s="205"/>
      <c r="JPP33" s="205"/>
      <c r="JPQ33" s="205"/>
      <c r="JPR33" s="205"/>
      <c r="JPS33" s="205"/>
      <c r="JPT33" s="205"/>
      <c r="JPU33" s="205"/>
      <c r="JPV33" s="205"/>
      <c r="JPW33" s="205"/>
      <c r="JPX33" s="205"/>
      <c r="JPY33" s="205"/>
      <c r="JPZ33" s="205"/>
      <c r="JQA33" s="205"/>
      <c r="JQB33" s="205"/>
      <c r="JQC33" s="205"/>
      <c r="JQD33" s="205"/>
      <c r="JQE33" s="205"/>
      <c r="JQF33" s="205"/>
      <c r="JQG33" s="205"/>
      <c r="JQH33" s="205"/>
      <c r="JQI33" s="205"/>
      <c r="JQJ33" s="205"/>
      <c r="JQK33" s="205"/>
      <c r="JQL33" s="205"/>
      <c r="JQM33" s="205"/>
      <c r="JQN33" s="205"/>
      <c r="JQO33" s="205"/>
      <c r="JQP33" s="205"/>
      <c r="JQQ33" s="205"/>
      <c r="JQR33" s="205"/>
      <c r="JQS33" s="205"/>
      <c r="JQT33" s="205"/>
      <c r="JQU33" s="205"/>
      <c r="JQV33" s="205"/>
      <c r="JQW33" s="205"/>
      <c r="JQX33" s="205"/>
      <c r="JQY33" s="205"/>
      <c r="JQZ33" s="205"/>
      <c r="JRA33" s="205"/>
      <c r="JRB33" s="205"/>
      <c r="JRC33" s="205"/>
      <c r="JRD33" s="205"/>
      <c r="JRE33" s="205"/>
      <c r="JRF33" s="205"/>
      <c r="JRG33" s="205"/>
      <c r="JRH33" s="205"/>
      <c r="JRI33" s="205"/>
      <c r="JRJ33" s="205"/>
      <c r="JRK33" s="205"/>
      <c r="JRL33" s="205"/>
      <c r="JRM33" s="205"/>
      <c r="JRN33" s="205"/>
      <c r="JRO33" s="205"/>
      <c r="JRP33" s="205"/>
      <c r="JRQ33" s="205"/>
      <c r="JRR33" s="205"/>
      <c r="JRS33" s="205"/>
      <c r="JRT33" s="205"/>
      <c r="JRU33" s="205"/>
      <c r="JRV33" s="205"/>
      <c r="JRW33" s="205"/>
      <c r="JRX33" s="205"/>
      <c r="JRY33" s="205"/>
      <c r="JRZ33" s="205"/>
      <c r="JSA33" s="205"/>
      <c r="JSB33" s="205"/>
      <c r="JSC33" s="205"/>
      <c r="JSD33" s="205"/>
      <c r="JSE33" s="205"/>
      <c r="JSF33" s="205"/>
      <c r="JSG33" s="205"/>
      <c r="JSH33" s="205"/>
      <c r="JSI33" s="205"/>
      <c r="JSJ33" s="205"/>
      <c r="JSK33" s="205"/>
      <c r="JSL33" s="205"/>
      <c r="JSM33" s="205"/>
      <c r="JSN33" s="205"/>
      <c r="JSO33" s="205"/>
      <c r="JSP33" s="205"/>
      <c r="JSQ33" s="205"/>
      <c r="JSR33" s="205"/>
      <c r="JSS33" s="205"/>
      <c r="JST33" s="205"/>
      <c r="JSU33" s="205"/>
      <c r="JSV33" s="205"/>
      <c r="JSW33" s="205"/>
      <c r="JSX33" s="205"/>
      <c r="JSY33" s="205"/>
      <c r="JSZ33" s="205"/>
      <c r="JTA33" s="205"/>
      <c r="JTB33" s="205"/>
      <c r="JTC33" s="205"/>
      <c r="JTD33" s="205"/>
      <c r="JTE33" s="205"/>
      <c r="JTF33" s="205"/>
      <c r="JTG33" s="205"/>
      <c r="JTH33" s="205"/>
      <c r="JTI33" s="205"/>
      <c r="JTJ33" s="205"/>
      <c r="JTK33" s="205"/>
      <c r="JTL33" s="205"/>
      <c r="JTM33" s="205"/>
      <c r="JTN33" s="205"/>
      <c r="JTO33" s="205"/>
      <c r="JTP33" s="205"/>
      <c r="JTQ33" s="205"/>
      <c r="JTR33" s="205"/>
      <c r="JTS33" s="205"/>
      <c r="JTT33" s="205"/>
      <c r="JTU33" s="205"/>
      <c r="JTV33" s="205"/>
      <c r="JTW33" s="205"/>
      <c r="JTX33" s="205"/>
      <c r="JTY33" s="205"/>
      <c r="JTZ33" s="205"/>
      <c r="JUA33" s="205"/>
      <c r="JUB33" s="205"/>
      <c r="JUC33" s="205"/>
      <c r="JUD33" s="205"/>
      <c r="JUE33" s="205"/>
      <c r="JUF33" s="205"/>
      <c r="JUG33" s="205"/>
      <c r="JUH33" s="205"/>
      <c r="JUI33" s="205"/>
      <c r="JUJ33" s="205"/>
      <c r="JUK33" s="205"/>
      <c r="JUL33" s="205"/>
      <c r="JUM33" s="205"/>
      <c r="JUN33" s="205"/>
      <c r="JUO33" s="205"/>
      <c r="JUP33" s="205"/>
      <c r="JUQ33" s="205"/>
      <c r="JUR33" s="205"/>
      <c r="JUS33" s="205"/>
      <c r="JUT33" s="205"/>
      <c r="JUU33" s="205"/>
      <c r="JUV33" s="205"/>
      <c r="JUW33" s="205"/>
      <c r="JUX33" s="205"/>
      <c r="JUY33" s="205"/>
      <c r="JUZ33" s="205"/>
      <c r="JVA33" s="205"/>
      <c r="JVB33" s="205"/>
      <c r="JVC33" s="205"/>
      <c r="JVD33" s="205"/>
      <c r="JVE33" s="205"/>
      <c r="JVF33" s="205"/>
      <c r="JVG33" s="205"/>
      <c r="JVH33" s="205"/>
      <c r="JVI33" s="205"/>
      <c r="JVJ33" s="205"/>
      <c r="JVK33" s="205"/>
      <c r="JVL33" s="205"/>
      <c r="JVM33" s="205"/>
      <c r="JVN33" s="205"/>
      <c r="JVO33" s="205"/>
      <c r="JVP33" s="205"/>
      <c r="JVQ33" s="205"/>
      <c r="JVR33" s="205"/>
      <c r="JVS33" s="205"/>
      <c r="JVT33" s="205"/>
      <c r="JVU33" s="205"/>
      <c r="JVV33" s="205"/>
      <c r="JVW33" s="205"/>
      <c r="JVX33" s="205"/>
      <c r="JVY33" s="205"/>
      <c r="JVZ33" s="205"/>
      <c r="JWA33" s="205"/>
      <c r="JWB33" s="205"/>
      <c r="JWC33" s="205"/>
      <c r="JWD33" s="205"/>
      <c r="JWE33" s="205"/>
      <c r="JWF33" s="205"/>
      <c r="JWG33" s="205"/>
      <c r="JWH33" s="205"/>
      <c r="JWI33" s="205"/>
      <c r="JWJ33" s="205"/>
      <c r="JWK33" s="205"/>
      <c r="JWL33" s="205"/>
      <c r="JWM33" s="205"/>
      <c r="JWN33" s="205"/>
      <c r="JWO33" s="205"/>
      <c r="JWP33" s="205"/>
      <c r="JWQ33" s="205"/>
      <c r="JWR33" s="205"/>
      <c r="JWS33" s="205"/>
      <c r="JWT33" s="205"/>
      <c r="JWU33" s="205"/>
      <c r="JWV33" s="205"/>
      <c r="JWW33" s="205"/>
      <c r="JWX33" s="205"/>
      <c r="JWY33" s="205"/>
      <c r="JWZ33" s="205"/>
      <c r="JXA33" s="205"/>
      <c r="JXB33" s="205"/>
      <c r="JXC33" s="205"/>
      <c r="JXD33" s="205"/>
      <c r="JXE33" s="205"/>
      <c r="JXF33" s="205"/>
      <c r="JXG33" s="205"/>
      <c r="JXH33" s="205"/>
      <c r="JXI33" s="205"/>
      <c r="JXJ33" s="205"/>
      <c r="JXK33" s="205"/>
      <c r="JXL33" s="205"/>
      <c r="JXM33" s="205"/>
      <c r="JXN33" s="205"/>
      <c r="JXO33" s="205"/>
      <c r="JXP33" s="205"/>
      <c r="JXQ33" s="205"/>
      <c r="JXR33" s="205"/>
      <c r="JXS33" s="205"/>
      <c r="JXT33" s="205"/>
      <c r="JXU33" s="205"/>
      <c r="JXV33" s="205"/>
      <c r="JXW33" s="205"/>
      <c r="JXX33" s="205"/>
      <c r="JXY33" s="205"/>
      <c r="JXZ33" s="205"/>
      <c r="JYA33" s="205"/>
      <c r="JYB33" s="205"/>
      <c r="JYC33" s="205"/>
      <c r="JYD33" s="205"/>
      <c r="JYE33" s="205"/>
      <c r="JYF33" s="205"/>
      <c r="JYG33" s="205"/>
      <c r="JYH33" s="205"/>
      <c r="JYI33" s="205"/>
      <c r="JYJ33" s="205"/>
      <c r="JYK33" s="205"/>
      <c r="JYL33" s="205"/>
      <c r="JYM33" s="205"/>
      <c r="JYN33" s="205"/>
      <c r="JYO33" s="205"/>
      <c r="JYP33" s="205"/>
      <c r="JYQ33" s="205"/>
      <c r="JYR33" s="205"/>
      <c r="JYS33" s="205"/>
      <c r="JYT33" s="205"/>
      <c r="JYU33" s="205"/>
      <c r="JYV33" s="205"/>
      <c r="JYW33" s="205"/>
      <c r="JYX33" s="205"/>
      <c r="JYY33" s="205"/>
      <c r="JYZ33" s="205"/>
      <c r="JZA33" s="205"/>
      <c r="JZB33" s="205"/>
      <c r="JZC33" s="205"/>
      <c r="JZD33" s="205"/>
      <c r="JZE33" s="205"/>
      <c r="JZF33" s="205"/>
      <c r="JZG33" s="205"/>
      <c r="JZH33" s="205"/>
      <c r="JZI33" s="205"/>
      <c r="JZJ33" s="205"/>
      <c r="JZK33" s="205"/>
      <c r="JZL33" s="205"/>
      <c r="JZM33" s="205"/>
      <c r="JZN33" s="205"/>
      <c r="JZO33" s="205"/>
      <c r="JZP33" s="205"/>
      <c r="JZQ33" s="205"/>
      <c r="JZR33" s="205"/>
      <c r="JZS33" s="205"/>
      <c r="JZT33" s="205"/>
      <c r="JZU33" s="205"/>
      <c r="JZV33" s="205"/>
      <c r="JZW33" s="205"/>
      <c r="JZX33" s="205"/>
      <c r="JZY33" s="205"/>
      <c r="JZZ33" s="205"/>
      <c r="KAA33" s="205"/>
      <c r="KAB33" s="205"/>
      <c r="KAC33" s="205"/>
      <c r="KAD33" s="205"/>
      <c r="KAE33" s="205"/>
      <c r="KAF33" s="205"/>
      <c r="KAG33" s="205"/>
      <c r="KAH33" s="205"/>
      <c r="KAI33" s="205"/>
      <c r="KAJ33" s="205"/>
      <c r="KAK33" s="205"/>
      <c r="KAL33" s="205"/>
      <c r="KAM33" s="205"/>
      <c r="KAN33" s="205"/>
      <c r="KAO33" s="205"/>
      <c r="KAP33" s="205"/>
      <c r="KAQ33" s="205"/>
      <c r="KAR33" s="205"/>
      <c r="KAS33" s="205"/>
      <c r="KAT33" s="205"/>
      <c r="KAU33" s="205"/>
      <c r="KAV33" s="205"/>
      <c r="KAW33" s="205"/>
      <c r="KAX33" s="205"/>
      <c r="KAY33" s="205"/>
      <c r="KAZ33" s="205"/>
      <c r="KBA33" s="205"/>
      <c r="KBB33" s="205"/>
      <c r="KBC33" s="205"/>
      <c r="KBD33" s="205"/>
      <c r="KBE33" s="205"/>
      <c r="KBF33" s="205"/>
      <c r="KBG33" s="205"/>
      <c r="KBH33" s="205"/>
      <c r="KBI33" s="205"/>
      <c r="KBJ33" s="205"/>
      <c r="KBK33" s="205"/>
      <c r="KBL33" s="205"/>
      <c r="KBM33" s="205"/>
      <c r="KBN33" s="205"/>
      <c r="KBO33" s="205"/>
      <c r="KBP33" s="205"/>
      <c r="KBQ33" s="205"/>
      <c r="KBR33" s="205"/>
      <c r="KBS33" s="205"/>
      <c r="KBT33" s="205"/>
      <c r="KBU33" s="205"/>
      <c r="KBV33" s="205"/>
      <c r="KBW33" s="205"/>
      <c r="KBX33" s="205"/>
      <c r="KBY33" s="205"/>
      <c r="KBZ33" s="205"/>
      <c r="KCA33" s="205"/>
      <c r="KCB33" s="205"/>
      <c r="KCC33" s="205"/>
      <c r="KCD33" s="205"/>
      <c r="KCE33" s="205"/>
      <c r="KCF33" s="205"/>
      <c r="KCG33" s="205"/>
      <c r="KCH33" s="205"/>
      <c r="KCI33" s="205"/>
      <c r="KCJ33" s="205"/>
      <c r="KCK33" s="205"/>
      <c r="KCL33" s="205"/>
      <c r="KCM33" s="205"/>
      <c r="KCN33" s="205"/>
      <c r="KCO33" s="205"/>
      <c r="KCP33" s="205"/>
      <c r="KCQ33" s="205"/>
      <c r="KCR33" s="205"/>
      <c r="KCS33" s="205"/>
      <c r="KCT33" s="205"/>
      <c r="KCU33" s="205"/>
      <c r="KCV33" s="205"/>
      <c r="KCW33" s="205"/>
      <c r="KCX33" s="205"/>
      <c r="KCY33" s="205"/>
      <c r="KCZ33" s="205"/>
      <c r="KDA33" s="205"/>
      <c r="KDB33" s="205"/>
      <c r="KDC33" s="205"/>
      <c r="KDD33" s="205"/>
      <c r="KDE33" s="205"/>
      <c r="KDF33" s="205"/>
      <c r="KDG33" s="205"/>
      <c r="KDH33" s="205"/>
      <c r="KDI33" s="205"/>
      <c r="KDJ33" s="205"/>
      <c r="KDK33" s="205"/>
      <c r="KDL33" s="205"/>
      <c r="KDM33" s="205"/>
      <c r="KDN33" s="205"/>
      <c r="KDO33" s="205"/>
      <c r="KDP33" s="205"/>
      <c r="KDQ33" s="205"/>
      <c r="KDR33" s="205"/>
      <c r="KDS33" s="205"/>
      <c r="KDT33" s="205"/>
      <c r="KDU33" s="205"/>
      <c r="KDV33" s="205"/>
      <c r="KDW33" s="205"/>
      <c r="KDX33" s="205"/>
      <c r="KDY33" s="205"/>
      <c r="KDZ33" s="205"/>
      <c r="KEA33" s="205"/>
      <c r="KEB33" s="205"/>
      <c r="KEC33" s="205"/>
      <c r="KED33" s="205"/>
      <c r="KEE33" s="205"/>
      <c r="KEF33" s="205"/>
      <c r="KEG33" s="205"/>
      <c r="KEH33" s="205"/>
      <c r="KEI33" s="205"/>
      <c r="KEJ33" s="205"/>
      <c r="KEK33" s="205"/>
      <c r="KEL33" s="205"/>
      <c r="KEM33" s="205"/>
      <c r="KEN33" s="205"/>
      <c r="KEO33" s="205"/>
      <c r="KEP33" s="205"/>
      <c r="KEQ33" s="205"/>
      <c r="KER33" s="205"/>
      <c r="KES33" s="205"/>
      <c r="KET33" s="205"/>
      <c r="KEU33" s="205"/>
      <c r="KEV33" s="205"/>
      <c r="KEW33" s="205"/>
      <c r="KEX33" s="205"/>
      <c r="KEY33" s="205"/>
      <c r="KEZ33" s="205"/>
      <c r="KFA33" s="205"/>
      <c r="KFB33" s="205"/>
      <c r="KFC33" s="205"/>
      <c r="KFD33" s="205"/>
      <c r="KFE33" s="205"/>
      <c r="KFF33" s="205"/>
      <c r="KFG33" s="205"/>
      <c r="KFH33" s="205"/>
      <c r="KFI33" s="205"/>
      <c r="KFJ33" s="205"/>
      <c r="KFK33" s="205"/>
      <c r="KFL33" s="205"/>
      <c r="KFM33" s="205"/>
      <c r="KFN33" s="205"/>
      <c r="KFO33" s="205"/>
      <c r="KFP33" s="205"/>
      <c r="KFQ33" s="205"/>
      <c r="KFR33" s="205"/>
      <c r="KFS33" s="205"/>
      <c r="KFT33" s="205"/>
      <c r="KFU33" s="205"/>
      <c r="KFV33" s="205"/>
      <c r="KFW33" s="205"/>
      <c r="KFX33" s="205"/>
      <c r="KFY33" s="205"/>
      <c r="KFZ33" s="205"/>
      <c r="KGA33" s="205"/>
      <c r="KGB33" s="205"/>
      <c r="KGC33" s="205"/>
      <c r="KGD33" s="205"/>
      <c r="KGE33" s="205"/>
      <c r="KGF33" s="205"/>
      <c r="KGG33" s="205"/>
      <c r="KGH33" s="205"/>
      <c r="KGI33" s="205"/>
      <c r="KGJ33" s="205"/>
      <c r="KGK33" s="205"/>
      <c r="KGL33" s="205"/>
      <c r="KGM33" s="205"/>
      <c r="KGN33" s="205"/>
      <c r="KGO33" s="205"/>
      <c r="KGP33" s="205"/>
      <c r="KGQ33" s="205"/>
      <c r="KGR33" s="205"/>
      <c r="KGS33" s="205"/>
      <c r="KGT33" s="205"/>
      <c r="KGU33" s="205"/>
      <c r="KGV33" s="205"/>
      <c r="KGW33" s="205"/>
      <c r="KGX33" s="205"/>
      <c r="KGY33" s="205"/>
      <c r="KGZ33" s="205"/>
      <c r="KHA33" s="205"/>
      <c r="KHB33" s="205"/>
      <c r="KHC33" s="205"/>
      <c r="KHD33" s="205"/>
      <c r="KHE33" s="205"/>
      <c r="KHF33" s="205"/>
      <c r="KHG33" s="205"/>
      <c r="KHH33" s="205"/>
      <c r="KHI33" s="205"/>
      <c r="KHJ33" s="205"/>
      <c r="KHK33" s="205"/>
      <c r="KHL33" s="205"/>
      <c r="KHM33" s="205"/>
      <c r="KHN33" s="205"/>
      <c r="KHO33" s="205"/>
      <c r="KHP33" s="205"/>
      <c r="KHQ33" s="205"/>
      <c r="KHR33" s="205"/>
      <c r="KHS33" s="205"/>
      <c r="KHT33" s="205"/>
      <c r="KHU33" s="205"/>
      <c r="KHV33" s="205"/>
      <c r="KHW33" s="205"/>
      <c r="KHX33" s="205"/>
      <c r="KHY33" s="205"/>
      <c r="KHZ33" s="205"/>
      <c r="KIA33" s="205"/>
      <c r="KIB33" s="205"/>
      <c r="KIC33" s="205"/>
      <c r="KID33" s="205"/>
      <c r="KIE33" s="205"/>
      <c r="KIF33" s="205"/>
      <c r="KIG33" s="205"/>
      <c r="KIH33" s="205"/>
      <c r="KII33" s="205"/>
      <c r="KIJ33" s="205"/>
      <c r="KIK33" s="205"/>
      <c r="KIL33" s="205"/>
      <c r="KIM33" s="205"/>
      <c r="KIN33" s="205"/>
      <c r="KIO33" s="205"/>
      <c r="KIP33" s="205"/>
      <c r="KIQ33" s="205"/>
      <c r="KIR33" s="205"/>
      <c r="KIS33" s="205"/>
      <c r="KIT33" s="205"/>
      <c r="KIU33" s="205"/>
      <c r="KIV33" s="205"/>
      <c r="KIW33" s="205"/>
      <c r="KIX33" s="205"/>
      <c r="KIY33" s="205"/>
      <c r="KIZ33" s="205"/>
      <c r="KJA33" s="205"/>
      <c r="KJB33" s="205"/>
      <c r="KJC33" s="205"/>
      <c r="KJD33" s="205"/>
      <c r="KJE33" s="205"/>
      <c r="KJF33" s="205"/>
      <c r="KJG33" s="205"/>
      <c r="KJH33" s="205"/>
      <c r="KJI33" s="205"/>
      <c r="KJJ33" s="205"/>
      <c r="KJK33" s="205"/>
      <c r="KJL33" s="205"/>
      <c r="KJM33" s="205"/>
      <c r="KJN33" s="205"/>
      <c r="KJO33" s="205"/>
      <c r="KJP33" s="205"/>
      <c r="KJQ33" s="205"/>
      <c r="KJR33" s="205"/>
      <c r="KJS33" s="205"/>
      <c r="KJT33" s="205"/>
      <c r="KJU33" s="205"/>
      <c r="KJV33" s="205"/>
      <c r="KJW33" s="205"/>
      <c r="KJX33" s="205"/>
      <c r="KJY33" s="205"/>
      <c r="KJZ33" s="205"/>
      <c r="KKA33" s="205"/>
      <c r="KKB33" s="205"/>
      <c r="KKC33" s="205"/>
      <c r="KKD33" s="205"/>
      <c r="KKE33" s="205"/>
      <c r="KKF33" s="205"/>
      <c r="KKG33" s="205"/>
      <c r="KKH33" s="205"/>
      <c r="KKI33" s="205"/>
      <c r="KKJ33" s="205"/>
      <c r="KKK33" s="205"/>
      <c r="KKL33" s="205"/>
      <c r="KKM33" s="205"/>
      <c r="KKN33" s="205"/>
      <c r="KKO33" s="205"/>
      <c r="KKP33" s="205"/>
      <c r="KKQ33" s="205"/>
      <c r="KKR33" s="205"/>
      <c r="KKS33" s="205"/>
      <c r="KKT33" s="205"/>
      <c r="KKU33" s="205"/>
      <c r="KKV33" s="205"/>
      <c r="KKW33" s="205"/>
      <c r="KKX33" s="205"/>
      <c r="KKY33" s="205"/>
      <c r="KKZ33" s="205"/>
      <c r="KLA33" s="205"/>
      <c r="KLB33" s="205"/>
      <c r="KLC33" s="205"/>
      <c r="KLD33" s="205"/>
      <c r="KLE33" s="205"/>
      <c r="KLF33" s="205"/>
      <c r="KLG33" s="205"/>
      <c r="KLH33" s="205"/>
      <c r="KLI33" s="205"/>
      <c r="KLJ33" s="205"/>
      <c r="KLK33" s="205"/>
      <c r="KLL33" s="205"/>
      <c r="KLM33" s="205"/>
      <c r="KLN33" s="205"/>
      <c r="KLO33" s="205"/>
      <c r="KLP33" s="205"/>
      <c r="KLQ33" s="205"/>
      <c r="KLR33" s="205"/>
      <c r="KLS33" s="205"/>
      <c r="KLT33" s="205"/>
      <c r="KLU33" s="205"/>
      <c r="KLV33" s="205"/>
      <c r="KLW33" s="205"/>
      <c r="KLX33" s="205"/>
      <c r="KLY33" s="205"/>
      <c r="KLZ33" s="205"/>
      <c r="KMA33" s="205"/>
      <c r="KMB33" s="205"/>
      <c r="KMC33" s="205"/>
      <c r="KMD33" s="205"/>
      <c r="KME33" s="205"/>
      <c r="KMF33" s="205"/>
      <c r="KMG33" s="205"/>
      <c r="KMH33" s="205"/>
      <c r="KMI33" s="205"/>
      <c r="KMJ33" s="205"/>
      <c r="KMK33" s="205"/>
      <c r="KML33" s="205"/>
      <c r="KMM33" s="205"/>
      <c r="KMN33" s="205"/>
      <c r="KMO33" s="205"/>
      <c r="KMP33" s="205"/>
      <c r="KMQ33" s="205"/>
      <c r="KMR33" s="205"/>
      <c r="KMS33" s="205"/>
      <c r="KMT33" s="205"/>
      <c r="KMU33" s="205"/>
      <c r="KMV33" s="205"/>
      <c r="KMW33" s="205"/>
      <c r="KMX33" s="205"/>
      <c r="KMY33" s="205"/>
      <c r="KMZ33" s="205"/>
      <c r="KNA33" s="205"/>
      <c r="KNB33" s="205"/>
      <c r="KNC33" s="205"/>
      <c r="KND33" s="205"/>
      <c r="KNE33" s="205"/>
      <c r="KNF33" s="205"/>
      <c r="KNG33" s="205"/>
      <c r="KNH33" s="205"/>
      <c r="KNI33" s="205"/>
      <c r="KNJ33" s="205"/>
      <c r="KNK33" s="205"/>
      <c r="KNL33" s="205"/>
      <c r="KNM33" s="205"/>
      <c r="KNN33" s="205"/>
      <c r="KNO33" s="205"/>
      <c r="KNP33" s="205"/>
      <c r="KNQ33" s="205"/>
      <c r="KNR33" s="205"/>
      <c r="KNS33" s="205"/>
      <c r="KNT33" s="205"/>
      <c r="KNU33" s="205"/>
      <c r="KNV33" s="205"/>
      <c r="KNW33" s="205"/>
      <c r="KNX33" s="205"/>
      <c r="KNY33" s="205"/>
      <c r="KNZ33" s="205"/>
      <c r="KOA33" s="205"/>
      <c r="KOB33" s="205"/>
      <c r="KOC33" s="205"/>
      <c r="KOD33" s="205"/>
      <c r="KOE33" s="205"/>
      <c r="KOF33" s="205"/>
      <c r="KOG33" s="205"/>
      <c r="KOH33" s="205"/>
      <c r="KOI33" s="205"/>
      <c r="KOJ33" s="205"/>
      <c r="KOK33" s="205"/>
      <c r="KOL33" s="205"/>
      <c r="KOM33" s="205"/>
      <c r="KON33" s="205"/>
      <c r="KOO33" s="205"/>
      <c r="KOP33" s="205"/>
      <c r="KOQ33" s="205"/>
      <c r="KOR33" s="205"/>
      <c r="KOS33" s="205"/>
      <c r="KOT33" s="205"/>
      <c r="KOU33" s="205"/>
      <c r="KOV33" s="205"/>
      <c r="KOW33" s="205"/>
      <c r="KOX33" s="205"/>
      <c r="KOY33" s="205"/>
      <c r="KOZ33" s="205"/>
      <c r="KPA33" s="205"/>
      <c r="KPB33" s="205"/>
      <c r="KPC33" s="205"/>
      <c r="KPD33" s="205"/>
      <c r="KPE33" s="205"/>
      <c r="KPF33" s="205"/>
      <c r="KPG33" s="205"/>
      <c r="KPH33" s="205"/>
      <c r="KPI33" s="205"/>
      <c r="KPJ33" s="205"/>
      <c r="KPK33" s="205"/>
      <c r="KPL33" s="205"/>
      <c r="KPM33" s="205"/>
      <c r="KPN33" s="205"/>
      <c r="KPO33" s="205"/>
      <c r="KPP33" s="205"/>
      <c r="KPQ33" s="205"/>
      <c r="KPR33" s="205"/>
      <c r="KPS33" s="205"/>
      <c r="KPT33" s="205"/>
      <c r="KPU33" s="205"/>
      <c r="KPV33" s="205"/>
      <c r="KPW33" s="205"/>
      <c r="KPX33" s="205"/>
      <c r="KPY33" s="205"/>
      <c r="KPZ33" s="205"/>
      <c r="KQA33" s="205"/>
      <c r="KQB33" s="205"/>
      <c r="KQC33" s="205"/>
      <c r="KQD33" s="205"/>
      <c r="KQE33" s="205"/>
      <c r="KQF33" s="205"/>
      <c r="KQG33" s="205"/>
      <c r="KQH33" s="205"/>
      <c r="KQI33" s="205"/>
      <c r="KQJ33" s="205"/>
      <c r="KQK33" s="205"/>
      <c r="KQL33" s="205"/>
      <c r="KQM33" s="205"/>
      <c r="KQN33" s="205"/>
      <c r="KQO33" s="205"/>
      <c r="KQP33" s="205"/>
      <c r="KQQ33" s="205"/>
      <c r="KQR33" s="205"/>
      <c r="KQS33" s="205"/>
      <c r="KQT33" s="205"/>
      <c r="KQU33" s="205"/>
      <c r="KQV33" s="205"/>
      <c r="KQW33" s="205"/>
      <c r="KQX33" s="205"/>
      <c r="KQY33" s="205"/>
      <c r="KQZ33" s="205"/>
      <c r="KRA33" s="205"/>
      <c r="KRB33" s="205"/>
      <c r="KRC33" s="205"/>
      <c r="KRD33" s="205"/>
      <c r="KRE33" s="205"/>
      <c r="KRF33" s="205"/>
      <c r="KRG33" s="205"/>
      <c r="KRH33" s="205"/>
      <c r="KRI33" s="205"/>
      <c r="KRJ33" s="205"/>
      <c r="KRK33" s="205"/>
      <c r="KRL33" s="205"/>
      <c r="KRM33" s="205"/>
      <c r="KRN33" s="205"/>
      <c r="KRO33" s="205"/>
      <c r="KRP33" s="205"/>
      <c r="KRQ33" s="205"/>
      <c r="KRR33" s="205"/>
      <c r="KRS33" s="205"/>
      <c r="KRT33" s="205"/>
      <c r="KRU33" s="205"/>
      <c r="KRV33" s="205"/>
      <c r="KRW33" s="205"/>
      <c r="KRX33" s="205"/>
      <c r="KRY33" s="205"/>
      <c r="KRZ33" s="205"/>
      <c r="KSA33" s="205"/>
      <c r="KSB33" s="205"/>
      <c r="KSC33" s="205"/>
      <c r="KSD33" s="205"/>
      <c r="KSE33" s="205"/>
      <c r="KSF33" s="205"/>
      <c r="KSG33" s="205"/>
      <c r="KSH33" s="205"/>
      <c r="KSI33" s="205"/>
      <c r="KSJ33" s="205"/>
      <c r="KSK33" s="205"/>
      <c r="KSL33" s="205"/>
      <c r="KSM33" s="205"/>
      <c r="KSN33" s="205"/>
      <c r="KSO33" s="205"/>
      <c r="KSP33" s="205"/>
      <c r="KSQ33" s="205"/>
      <c r="KSR33" s="205"/>
      <c r="KSS33" s="205"/>
      <c r="KST33" s="205"/>
      <c r="KSU33" s="205"/>
      <c r="KSV33" s="205"/>
      <c r="KSW33" s="205"/>
      <c r="KSX33" s="205"/>
      <c r="KSY33" s="205"/>
      <c r="KSZ33" s="205"/>
      <c r="KTA33" s="205"/>
      <c r="KTB33" s="205"/>
      <c r="KTC33" s="205"/>
      <c r="KTD33" s="205"/>
      <c r="KTE33" s="205"/>
      <c r="KTF33" s="205"/>
      <c r="KTG33" s="205"/>
      <c r="KTH33" s="205"/>
      <c r="KTI33" s="205"/>
      <c r="KTJ33" s="205"/>
      <c r="KTK33" s="205"/>
      <c r="KTL33" s="205"/>
      <c r="KTM33" s="205"/>
      <c r="KTN33" s="205"/>
      <c r="KTO33" s="205"/>
      <c r="KTP33" s="205"/>
      <c r="KTQ33" s="205"/>
      <c r="KTR33" s="205"/>
      <c r="KTS33" s="205"/>
      <c r="KTT33" s="205"/>
      <c r="KTU33" s="205"/>
      <c r="KTV33" s="205"/>
      <c r="KTW33" s="205"/>
      <c r="KTX33" s="205"/>
      <c r="KTY33" s="205"/>
      <c r="KTZ33" s="205"/>
      <c r="KUA33" s="205"/>
      <c r="KUB33" s="205"/>
      <c r="KUC33" s="205"/>
      <c r="KUD33" s="205"/>
      <c r="KUE33" s="205"/>
      <c r="KUF33" s="205"/>
      <c r="KUG33" s="205"/>
      <c r="KUH33" s="205"/>
      <c r="KUI33" s="205"/>
      <c r="KUJ33" s="205"/>
      <c r="KUK33" s="205"/>
      <c r="KUL33" s="205"/>
      <c r="KUM33" s="205"/>
      <c r="KUN33" s="205"/>
      <c r="KUO33" s="205"/>
      <c r="KUP33" s="205"/>
      <c r="KUQ33" s="205"/>
      <c r="KUR33" s="205"/>
      <c r="KUS33" s="205"/>
      <c r="KUT33" s="205"/>
      <c r="KUU33" s="205"/>
      <c r="KUV33" s="205"/>
      <c r="KUW33" s="205"/>
      <c r="KUX33" s="205"/>
      <c r="KUY33" s="205"/>
      <c r="KUZ33" s="205"/>
      <c r="KVA33" s="205"/>
      <c r="KVB33" s="205"/>
      <c r="KVC33" s="205"/>
      <c r="KVD33" s="205"/>
      <c r="KVE33" s="205"/>
      <c r="KVF33" s="205"/>
      <c r="KVG33" s="205"/>
      <c r="KVH33" s="205"/>
      <c r="KVI33" s="205"/>
      <c r="KVJ33" s="205"/>
      <c r="KVK33" s="205"/>
      <c r="KVL33" s="205"/>
      <c r="KVM33" s="205"/>
      <c r="KVN33" s="205"/>
      <c r="KVO33" s="205"/>
      <c r="KVP33" s="205"/>
      <c r="KVQ33" s="205"/>
      <c r="KVR33" s="205"/>
      <c r="KVS33" s="205"/>
      <c r="KVT33" s="205"/>
      <c r="KVU33" s="205"/>
      <c r="KVV33" s="205"/>
      <c r="KVW33" s="205"/>
      <c r="KVX33" s="205"/>
      <c r="KVY33" s="205"/>
      <c r="KVZ33" s="205"/>
      <c r="KWA33" s="205"/>
      <c r="KWB33" s="205"/>
      <c r="KWC33" s="205"/>
      <c r="KWD33" s="205"/>
      <c r="KWE33" s="205"/>
      <c r="KWF33" s="205"/>
      <c r="KWG33" s="205"/>
      <c r="KWH33" s="205"/>
      <c r="KWI33" s="205"/>
      <c r="KWJ33" s="205"/>
      <c r="KWK33" s="205"/>
      <c r="KWL33" s="205"/>
      <c r="KWM33" s="205"/>
      <c r="KWN33" s="205"/>
      <c r="KWO33" s="205"/>
      <c r="KWP33" s="205"/>
      <c r="KWQ33" s="205"/>
      <c r="KWR33" s="205"/>
      <c r="KWS33" s="205"/>
      <c r="KWT33" s="205"/>
      <c r="KWU33" s="205"/>
      <c r="KWV33" s="205"/>
      <c r="KWW33" s="205"/>
      <c r="KWX33" s="205"/>
      <c r="KWY33" s="205"/>
      <c r="KWZ33" s="205"/>
      <c r="KXA33" s="205"/>
      <c r="KXB33" s="205"/>
      <c r="KXC33" s="205"/>
      <c r="KXD33" s="205"/>
      <c r="KXE33" s="205"/>
      <c r="KXF33" s="205"/>
      <c r="KXG33" s="205"/>
      <c r="KXH33" s="205"/>
      <c r="KXI33" s="205"/>
      <c r="KXJ33" s="205"/>
      <c r="KXK33" s="205"/>
      <c r="KXL33" s="205"/>
      <c r="KXM33" s="205"/>
      <c r="KXN33" s="205"/>
      <c r="KXO33" s="205"/>
      <c r="KXP33" s="205"/>
      <c r="KXQ33" s="205"/>
      <c r="KXR33" s="205"/>
      <c r="KXS33" s="205"/>
      <c r="KXT33" s="205"/>
      <c r="KXU33" s="205"/>
      <c r="KXV33" s="205"/>
      <c r="KXW33" s="205"/>
      <c r="KXX33" s="205"/>
      <c r="KXY33" s="205"/>
      <c r="KXZ33" s="205"/>
      <c r="KYA33" s="205"/>
      <c r="KYB33" s="205"/>
      <c r="KYC33" s="205"/>
      <c r="KYD33" s="205"/>
      <c r="KYE33" s="205"/>
      <c r="KYF33" s="205"/>
      <c r="KYG33" s="205"/>
      <c r="KYH33" s="205"/>
      <c r="KYI33" s="205"/>
      <c r="KYJ33" s="205"/>
      <c r="KYK33" s="205"/>
      <c r="KYL33" s="205"/>
      <c r="KYM33" s="205"/>
      <c r="KYN33" s="205"/>
      <c r="KYO33" s="205"/>
      <c r="KYP33" s="205"/>
      <c r="KYQ33" s="205"/>
      <c r="KYR33" s="205"/>
      <c r="KYS33" s="205"/>
      <c r="KYT33" s="205"/>
      <c r="KYU33" s="205"/>
      <c r="KYV33" s="205"/>
      <c r="KYW33" s="205"/>
      <c r="KYX33" s="205"/>
      <c r="KYY33" s="205"/>
      <c r="KYZ33" s="205"/>
      <c r="KZA33" s="205"/>
      <c r="KZB33" s="205"/>
      <c r="KZC33" s="205"/>
      <c r="KZD33" s="205"/>
      <c r="KZE33" s="205"/>
      <c r="KZF33" s="205"/>
      <c r="KZG33" s="205"/>
      <c r="KZH33" s="205"/>
      <c r="KZI33" s="205"/>
      <c r="KZJ33" s="205"/>
      <c r="KZK33" s="205"/>
      <c r="KZL33" s="205"/>
      <c r="KZM33" s="205"/>
      <c r="KZN33" s="205"/>
      <c r="KZO33" s="205"/>
      <c r="KZP33" s="205"/>
      <c r="KZQ33" s="205"/>
      <c r="KZR33" s="205"/>
      <c r="KZS33" s="205"/>
      <c r="KZT33" s="205"/>
      <c r="KZU33" s="205"/>
      <c r="KZV33" s="205"/>
      <c r="KZW33" s="205"/>
      <c r="KZX33" s="205"/>
      <c r="KZY33" s="205"/>
      <c r="KZZ33" s="205"/>
      <c r="LAA33" s="205"/>
      <c r="LAB33" s="205"/>
      <c r="LAC33" s="205"/>
      <c r="LAD33" s="205"/>
      <c r="LAE33" s="205"/>
      <c r="LAF33" s="205"/>
      <c r="LAG33" s="205"/>
      <c r="LAH33" s="205"/>
      <c r="LAI33" s="205"/>
      <c r="LAJ33" s="205"/>
      <c r="LAK33" s="205"/>
      <c r="LAL33" s="205"/>
      <c r="LAM33" s="205"/>
      <c r="LAN33" s="205"/>
      <c r="LAO33" s="205"/>
      <c r="LAP33" s="205"/>
      <c r="LAQ33" s="205"/>
      <c r="LAR33" s="205"/>
      <c r="LAS33" s="205"/>
      <c r="LAT33" s="205"/>
      <c r="LAU33" s="205"/>
      <c r="LAV33" s="205"/>
      <c r="LAW33" s="205"/>
      <c r="LAX33" s="205"/>
      <c r="LAY33" s="205"/>
      <c r="LAZ33" s="205"/>
      <c r="LBA33" s="205"/>
      <c r="LBB33" s="205"/>
      <c r="LBC33" s="205"/>
      <c r="LBD33" s="205"/>
      <c r="LBE33" s="205"/>
      <c r="LBF33" s="205"/>
      <c r="LBG33" s="205"/>
      <c r="LBH33" s="205"/>
      <c r="LBI33" s="205"/>
      <c r="LBJ33" s="205"/>
      <c r="LBK33" s="205"/>
      <c r="LBL33" s="205"/>
      <c r="LBM33" s="205"/>
      <c r="LBN33" s="205"/>
      <c r="LBO33" s="205"/>
      <c r="LBP33" s="205"/>
      <c r="LBQ33" s="205"/>
      <c r="LBR33" s="205"/>
      <c r="LBS33" s="205"/>
      <c r="LBT33" s="205"/>
      <c r="LBU33" s="205"/>
      <c r="LBV33" s="205"/>
      <c r="LBW33" s="205"/>
      <c r="LBX33" s="205"/>
      <c r="LBY33" s="205"/>
      <c r="LBZ33" s="205"/>
      <c r="LCA33" s="205"/>
      <c r="LCB33" s="205"/>
      <c r="LCC33" s="205"/>
      <c r="LCD33" s="205"/>
      <c r="LCE33" s="205"/>
      <c r="LCF33" s="205"/>
      <c r="LCG33" s="205"/>
      <c r="LCH33" s="205"/>
      <c r="LCI33" s="205"/>
      <c r="LCJ33" s="205"/>
      <c r="LCK33" s="205"/>
      <c r="LCL33" s="205"/>
      <c r="LCM33" s="205"/>
      <c r="LCN33" s="205"/>
      <c r="LCO33" s="205"/>
      <c r="LCP33" s="205"/>
      <c r="LCQ33" s="205"/>
      <c r="LCR33" s="205"/>
      <c r="LCS33" s="205"/>
      <c r="LCT33" s="205"/>
      <c r="LCU33" s="205"/>
      <c r="LCV33" s="205"/>
      <c r="LCW33" s="205"/>
      <c r="LCX33" s="205"/>
      <c r="LCY33" s="205"/>
      <c r="LCZ33" s="205"/>
      <c r="LDA33" s="205"/>
      <c r="LDB33" s="205"/>
      <c r="LDC33" s="205"/>
      <c r="LDD33" s="205"/>
      <c r="LDE33" s="205"/>
      <c r="LDF33" s="205"/>
      <c r="LDG33" s="205"/>
      <c r="LDH33" s="205"/>
      <c r="LDI33" s="205"/>
      <c r="LDJ33" s="205"/>
      <c r="LDK33" s="205"/>
      <c r="LDL33" s="205"/>
      <c r="LDM33" s="205"/>
      <c r="LDN33" s="205"/>
      <c r="LDO33" s="205"/>
      <c r="LDP33" s="205"/>
      <c r="LDQ33" s="205"/>
      <c r="LDR33" s="205"/>
      <c r="LDS33" s="205"/>
      <c r="LDT33" s="205"/>
      <c r="LDU33" s="205"/>
      <c r="LDV33" s="205"/>
      <c r="LDW33" s="205"/>
      <c r="LDX33" s="205"/>
      <c r="LDY33" s="205"/>
      <c r="LDZ33" s="205"/>
      <c r="LEA33" s="205"/>
      <c r="LEB33" s="205"/>
      <c r="LEC33" s="205"/>
      <c r="LED33" s="205"/>
      <c r="LEE33" s="205"/>
      <c r="LEF33" s="205"/>
      <c r="LEG33" s="205"/>
      <c r="LEH33" s="205"/>
      <c r="LEI33" s="205"/>
      <c r="LEJ33" s="205"/>
      <c r="LEK33" s="205"/>
      <c r="LEL33" s="205"/>
      <c r="LEM33" s="205"/>
      <c r="LEN33" s="205"/>
      <c r="LEO33" s="205"/>
      <c r="LEP33" s="205"/>
      <c r="LEQ33" s="205"/>
      <c r="LER33" s="205"/>
      <c r="LES33" s="205"/>
      <c r="LET33" s="205"/>
      <c r="LEU33" s="205"/>
      <c r="LEV33" s="205"/>
      <c r="LEW33" s="205"/>
      <c r="LEX33" s="205"/>
      <c r="LEY33" s="205"/>
      <c r="LEZ33" s="205"/>
      <c r="LFA33" s="205"/>
      <c r="LFB33" s="205"/>
      <c r="LFC33" s="205"/>
      <c r="LFD33" s="205"/>
      <c r="LFE33" s="205"/>
      <c r="LFF33" s="205"/>
      <c r="LFG33" s="205"/>
      <c r="LFH33" s="205"/>
      <c r="LFI33" s="205"/>
      <c r="LFJ33" s="205"/>
      <c r="LFK33" s="205"/>
      <c r="LFL33" s="205"/>
      <c r="LFM33" s="205"/>
      <c r="LFN33" s="205"/>
      <c r="LFO33" s="205"/>
      <c r="LFP33" s="205"/>
      <c r="LFQ33" s="205"/>
      <c r="LFR33" s="205"/>
      <c r="LFS33" s="205"/>
      <c r="LFT33" s="205"/>
      <c r="LFU33" s="205"/>
      <c r="LFV33" s="205"/>
      <c r="LFW33" s="205"/>
      <c r="LFX33" s="205"/>
      <c r="LFY33" s="205"/>
      <c r="LFZ33" s="205"/>
      <c r="LGA33" s="205"/>
      <c r="LGB33" s="205"/>
      <c r="LGC33" s="205"/>
      <c r="LGD33" s="205"/>
      <c r="LGE33" s="205"/>
      <c r="LGF33" s="205"/>
      <c r="LGG33" s="205"/>
      <c r="LGH33" s="205"/>
      <c r="LGI33" s="205"/>
      <c r="LGJ33" s="205"/>
      <c r="LGK33" s="205"/>
      <c r="LGL33" s="205"/>
      <c r="LGM33" s="205"/>
      <c r="LGN33" s="205"/>
      <c r="LGO33" s="205"/>
      <c r="LGP33" s="205"/>
      <c r="LGQ33" s="205"/>
      <c r="LGR33" s="205"/>
      <c r="LGS33" s="205"/>
      <c r="LGT33" s="205"/>
      <c r="LGU33" s="205"/>
      <c r="LGV33" s="205"/>
      <c r="LGW33" s="205"/>
      <c r="LGX33" s="205"/>
      <c r="LGY33" s="205"/>
      <c r="LGZ33" s="205"/>
      <c r="LHA33" s="205"/>
      <c r="LHB33" s="205"/>
      <c r="LHC33" s="205"/>
      <c r="LHD33" s="205"/>
      <c r="LHE33" s="205"/>
      <c r="LHF33" s="205"/>
      <c r="LHG33" s="205"/>
      <c r="LHH33" s="205"/>
      <c r="LHI33" s="205"/>
      <c r="LHJ33" s="205"/>
      <c r="LHK33" s="205"/>
      <c r="LHL33" s="205"/>
      <c r="LHM33" s="205"/>
      <c r="LHN33" s="205"/>
      <c r="LHO33" s="205"/>
      <c r="LHP33" s="205"/>
      <c r="LHQ33" s="205"/>
      <c r="LHR33" s="205"/>
      <c r="LHS33" s="205"/>
      <c r="LHT33" s="205"/>
      <c r="LHU33" s="205"/>
      <c r="LHV33" s="205"/>
      <c r="LHW33" s="205"/>
      <c r="LHX33" s="205"/>
      <c r="LHY33" s="205"/>
      <c r="LHZ33" s="205"/>
      <c r="LIA33" s="205"/>
      <c r="LIB33" s="205"/>
      <c r="LIC33" s="205"/>
      <c r="LID33" s="205"/>
      <c r="LIE33" s="205"/>
      <c r="LIF33" s="205"/>
      <c r="LIG33" s="205"/>
      <c r="LIH33" s="205"/>
      <c r="LII33" s="205"/>
      <c r="LIJ33" s="205"/>
      <c r="LIK33" s="205"/>
      <c r="LIL33" s="205"/>
      <c r="LIM33" s="205"/>
      <c r="LIN33" s="205"/>
      <c r="LIO33" s="205"/>
      <c r="LIP33" s="205"/>
      <c r="LIQ33" s="205"/>
      <c r="LIR33" s="205"/>
      <c r="LIS33" s="205"/>
      <c r="LIT33" s="205"/>
      <c r="LIU33" s="205"/>
      <c r="LIV33" s="205"/>
      <c r="LIW33" s="205"/>
      <c r="LIX33" s="205"/>
      <c r="LIY33" s="205"/>
      <c r="LIZ33" s="205"/>
      <c r="LJA33" s="205"/>
      <c r="LJB33" s="205"/>
      <c r="LJC33" s="205"/>
      <c r="LJD33" s="205"/>
      <c r="LJE33" s="205"/>
      <c r="LJF33" s="205"/>
      <c r="LJG33" s="205"/>
      <c r="LJH33" s="205"/>
      <c r="LJI33" s="205"/>
      <c r="LJJ33" s="205"/>
      <c r="LJK33" s="205"/>
      <c r="LJL33" s="205"/>
      <c r="LJM33" s="205"/>
      <c r="LJN33" s="205"/>
      <c r="LJO33" s="205"/>
      <c r="LJP33" s="205"/>
      <c r="LJQ33" s="205"/>
      <c r="LJR33" s="205"/>
      <c r="LJS33" s="205"/>
      <c r="LJT33" s="205"/>
      <c r="LJU33" s="205"/>
      <c r="LJV33" s="205"/>
      <c r="LJW33" s="205"/>
      <c r="LJX33" s="205"/>
      <c r="LJY33" s="205"/>
      <c r="LJZ33" s="205"/>
      <c r="LKA33" s="205"/>
      <c r="LKB33" s="205"/>
      <c r="LKC33" s="205"/>
      <c r="LKD33" s="205"/>
      <c r="LKE33" s="205"/>
      <c r="LKF33" s="205"/>
      <c r="LKG33" s="205"/>
      <c r="LKH33" s="205"/>
      <c r="LKI33" s="205"/>
      <c r="LKJ33" s="205"/>
      <c r="LKK33" s="205"/>
      <c r="LKL33" s="205"/>
      <c r="LKM33" s="205"/>
      <c r="LKN33" s="205"/>
      <c r="LKO33" s="205"/>
      <c r="LKP33" s="205"/>
      <c r="LKQ33" s="205"/>
      <c r="LKR33" s="205"/>
      <c r="LKS33" s="205"/>
      <c r="LKT33" s="205"/>
      <c r="LKU33" s="205"/>
      <c r="LKV33" s="205"/>
      <c r="LKW33" s="205"/>
      <c r="LKX33" s="205"/>
      <c r="LKY33" s="205"/>
      <c r="LKZ33" s="205"/>
      <c r="LLA33" s="205"/>
      <c r="LLB33" s="205"/>
      <c r="LLC33" s="205"/>
      <c r="LLD33" s="205"/>
      <c r="LLE33" s="205"/>
      <c r="LLF33" s="205"/>
      <c r="LLG33" s="205"/>
      <c r="LLH33" s="205"/>
      <c r="LLI33" s="205"/>
      <c r="LLJ33" s="205"/>
      <c r="LLK33" s="205"/>
      <c r="LLL33" s="205"/>
      <c r="LLM33" s="205"/>
      <c r="LLN33" s="205"/>
      <c r="LLO33" s="205"/>
      <c r="LLP33" s="205"/>
      <c r="LLQ33" s="205"/>
      <c r="LLR33" s="205"/>
      <c r="LLS33" s="205"/>
      <c r="LLT33" s="205"/>
      <c r="LLU33" s="205"/>
      <c r="LLV33" s="205"/>
      <c r="LLW33" s="205"/>
      <c r="LLX33" s="205"/>
      <c r="LLY33" s="205"/>
      <c r="LLZ33" s="205"/>
      <c r="LMA33" s="205"/>
      <c r="LMB33" s="205"/>
      <c r="LMC33" s="205"/>
      <c r="LMD33" s="205"/>
      <c r="LME33" s="205"/>
      <c r="LMF33" s="205"/>
      <c r="LMG33" s="205"/>
      <c r="LMH33" s="205"/>
      <c r="LMI33" s="205"/>
      <c r="LMJ33" s="205"/>
      <c r="LMK33" s="205"/>
      <c r="LML33" s="205"/>
      <c r="LMM33" s="205"/>
      <c r="LMN33" s="205"/>
      <c r="LMO33" s="205"/>
      <c r="LMP33" s="205"/>
      <c r="LMQ33" s="205"/>
      <c r="LMR33" s="205"/>
      <c r="LMS33" s="205"/>
      <c r="LMT33" s="205"/>
      <c r="LMU33" s="205"/>
      <c r="LMV33" s="205"/>
      <c r="LMW33" s="205"/>
      <c r="LMX33" s="205"/>
      <c r="LMY33" s="205"/>
      <c r="LMZ33" s="205"/>
      <c r="LNA33" s="205"/>
      <c r="LNB33" s="205"/>
      <c r="LNC33" s="205"/>
      <c r="LND33" s="205"/>
      <c r="LNE33" s="205"/>
      <c r="LNF33" s="205"/>
      <c r="LNG33" s="205"/>
      <c r="LNH33" s="205"/>
      <c r="LNI33" s="205"/>
      <c r="LNJ33" s="205"/>
      <c r="LNK33" s="205"/>
      <c r="LNL33" s="205"/>
      <c r="LNM33" s="205"/>
      <c r="LNN33" s="205"/>
      <c r="LNO33" s="205"/>
      <c r="LNP33" s="205"/>
      <c r="LNQ33" s="205"/>
      <c r="LNR33" s="205"/>
      <c r="LNS33" s="205"/>
      <c r="LNT33" s="205"/>
      <c r="LNU33" s="205"/>
      <c r="LNV33" s="205"/>
      <c r="LNW33" s="205"/>
      <c r="LNX33" s="205"/>
      <c r="LNY33" s="205"/>
      <c r="LNZ33" s="205"/>
      <c r="LOA33" s="205"/>
      <c r="LOB33" s="205"/>
      <c r="LOC33" s="205"/>
      <c r="LOD33" s="205"/>
      <c r="LOE33" s="205"/>
      <c r="LOF33" s="205"/>
      <c r="LOG33" s="205"/>
      <c r="LOH33" s="205"/>
      <c r="LOI33" s="205"/>
      <c r="LOJ33" s="205"/>
      <c r="LOK33" s="205"/>
      <c r="LOL33" s="205"/>
      <c r="LOM33" s="205"/>
      <c r="LON33" s="205"/>
      <c r="LOO33" s="205"/>
      <c r="LOP33" s="205"/>
      <c r="LOQ33" s="205"/>
      <c r="LOR33" s="205"/>
      <c r="LOS33" s="205"/>
      <c r="LOT33" s="205"/>
      <c r="LOU33" s="205"/>
      <c r="LOV33" s="205"/>
      <c r="LOW33" s="205"/>
      <c r="LOX33" s="205"/>
      <c r="LOY33" s="205"/>
      <c r="LOZ33" s="205"/>
      <c r="LPA33" s="205"/>
      <c r="LPB33" s="205"/>
      <c r="LPC33" s="205"/>
      <c r="LPD33" s="205"/>
      <c r="LPE33" s="205"/>
      <c r="LPF33" s="205"/>
      <c r="LPG33" s="205"/>
      <c r="LPH33" s="205"/>
      <c r="LPI33" s="205"/>
      <c r="LPJ33" s="205"/>
      <c r="LPK33" s="205"/>
      <c r="LPL33" s="205"/>
      <c r="LPM33" s="205"/>
      <c r="LPN33" s="205"/>
      <c r="LPO33" s="205"/>
      <c r="LPP33" s="205"/>
      <c r="LPQ33" s="205"/>
      <c r="LPR33" s="205"/>
      <c r="LPS33" s="205"/>
      <c r="LPT33" s="205"/>
      <c r="LPU33" s="205"/>
      <c r="LPV33" s="205"/>
      <c r="LPW33" s="205"/>
      <c r="LPX33" s="205"/>
      <c r="LPY33" s="205"/>
      <c r="LPZ33" s="205"/>
      <c r="LQA33" s="205"/>
      <c r="LQB33" s="205"/>
      <c r="LQC33" s="205"/>
      <c r="LQD33" s="205"/>
      <c r="LQE33" s="205"/>
      <c r="LQF33" s="205"/>
      <c r="LQG33" s="205"/>
      <c r="LQH33" s="205"/>
      <c r="LQI33" s="205"/>
      <c r="LQJ33" s="205"/>
      <c r="LQK33" s="205"/>
      <c r="LQL33" s="205"/>
      <c r="LQM33" s="205"/>
      <c r="LQN33" s="205"/>
      <c r="LQO33" s="205"/>
      <c r="LQP33" s="205"/>
      <c r="LQQ33" s="205"/>
      <c r="LQR33" s="205"/>
      <c r="LQS33" s="205"/>
      <c r="LQT33" s="205"/>
      <c r="LQU33" s="205"/>
      <c r="LQV33" s="205"/>
      <c r="LQW33" s="205"/>
      <c r="LQX33" s="205"/>
      <c r="LQY33" s="205"/>
      <c r="LQZ33" s="205"/>
      <c r="LRA33" s="205"/>
      <c r="LRB33" s="205"/>
      <c r="LRC33" s="205"/>
      <c r="LRD33" s="205"/>
      <c r="LRE33" s="205"/>
      <c r="LRF33" s="205"/>
      <c r="LRG33" s="205"/>
      <c r="LRH33" s="205"/>
      <c r="LRI33" s="205"/>
      <c r="LRJ33" s="205"/>
      <c r="LRK33" s="205"/>
      <c r="LRL33" s="205"/>
      <c r="LRM33" s="205"/>
      <c r="LRN33" s="205"/>
      <c r="LRO33" s="205"/>
      <c r="LRP33" s="205"/>
      <c r="LRQ33" s="205"/>
      <c r="LRR33" s="205"/>
      <c r="LRS33" s="205"/>
      <c r="LRT33" s="205"/>
      <c r="LRU33" s="205"/>
      <c r="LRV33" s="205"/>
      <c r="LRW33" s="205"/>
      <c r="LRX33" s="205"/>
      <c r="LRY33" s="205"/>
      <c r="LRZ33" s="205"/>
      <c r="LSA33" s="205"/>
      <c r="LSB33" s="205"/>
      <c r="LSC33" s="205"/>
      <c r="LSD33" s="205"/>
      <c r="LSE33" s="205"/>
      <c r="LSF33" s="205"/>
      <c r="LSG33" s="205"/>
      <c r="LSH33" s="205"/>
      <c r="LSI33" s="205"/>
      <c r="LSJ33" s="205"/>
      <c r="LSK33" s="205"/>
      <c r="LSL33" s="205"/>
      <c r="LSM33" s="205"/>
      <c r="LSN33" s="205"/>
      <c r="LSO33" s="205"/>
      <c r="LSP33" s="205"/>
      <c r="LSQ33" s="205"/>
      <c r="LSR33" s="205"/>
      <c r="LSS33" s="205"/>
      <c r="LST33" s="205"/>
      <c r="LSU33" s="205"/>
      <c r="LSV33" s="205"/>
      <c r="LSW33" s="205"/>
      <c r="LSX33" s="205"/>
      <c r="LSY33" s="205"/>
      <c r="LSZ33" s="205"/>
      <c r="LTA33" s="205"/>
      <c r="LTB33" s="205"/>
      <c r="LTC33" s="205"/>
      <c r="LTD33" s="205"/>
      <c r="LTE33" s="205"/>
      <c r="LTF33" s="205"/>
      <c r="LTG33" s="205"/>
      <c r="LTH33" s="205"/>
      <c r="LTI33" s="205"/>
      <c r="LTJ33" s="205"/>
      <c r="LTK33" s="205"/>
      <c r="LTL33" s="205"/>
      <c r="LTM33" s="205"/>
      <c r="LTN33" s="205"/>
      <c r="LTO33" s="205"/>
      <c r="LTP33" s="205"/>
      <c r="LTQ33" s="205"/>
      <c r="LTR33" s="205"/>
      <c r="LTS33" s="205"/>
      <c r="LTT33" s="205"/>
      <c r="LTU33" s="205"/>
      <c r="LTV33" s="205"/>
      <c r="LTW33" s="205"/>
      <c r="LTX33" s="205"/>
      <c r="LTY33" s="205"/>
      <c r="LTZ33" s="205"/>
      <c r="LUA33" s="205"/>
      <c r="LUB33" s="205"/>
      <c r="LUC33" s="205"/>
      <c r="LUD33" s="205"/>
      <c r="LUE33" s="205"/>
      <c r="LUF33" s="205"/>
      <c r="LUG33" s="205"/>
      <c r="LUH33" s="205"/>
      <c r="LUI33" s="205"/>
      <c r="LUJ33" s="205"/>
      <c r="LUK33" s="205"/>
      <c r="LUL33" s="205"/>
      <c r="LUM33" s="205"/>
      <c r="LUN33" s="205"/>
      <c r="LUO33" s="205"/>
      <c r="LUP33" s="205"/>
      <c r="LUQ33" s="205"/>
      <c r="LUR33" s="205"/>
      <c r="LUS33" s="205"/>
      <c r="LUT33" s="205"/>
      <c r="LUU33" s="205"/>
      <c r="LUV33" s="205"/>
      <c r="LUW33" s="205"/>
      <c r="LUX33" s="205"/>
      <c r="LUY33" s="205"/>
      <c r="LUZ33" s="205"/>
      <c r="LVA33" s="205"/>
      <c r="LVB33" s="205"/>
      <c r="LVC33" s="205"/>
      <c r="LVD33" s="205"/>
      <c r="LVE33" s="205"/>
      <c r="LVF33" s="205"/>
      <c r="LVG33" s="205"/>
      <c r="LVH33" s="205"/>
      <c r="LVI33" s="205"/>
      <c r="LVJ33" s="205"/>
      <c r="LVK33" s="205"/>
      <c r="LVL33" s="205"/>
      <c r="LVM33" s="205"/>
      <c r="LVN33" s="205"/>
      <c r="LVO33" s="205"/>
      <c r="LVP33" s="205"/>
      <c r="LVQ33" s="205"/>
      <c r="LVR33" s="205"/>
      <c r="LVS33" s="205"/>
      <c r="LVT33" s="205"/>
      <c r="LVU33" s="205"/>
      <c r="LVV33" s="205"/>
      <c r="LVW33" s="205"/>
      <c r="LVX33" s="205"/>
      <c r="LVY33" s="205"/>
      <c r="LVZ33" s="205"/>
      <c r="LWA33" s="205"/>
      <c r="LWB33" s="205"/>
      <c r="LWC33" s="205"/>
      <c r="LWD33" s="205"/>
      <c r="LWE33" s="205"/>
      <c r="LWF33" s="205"/>
      <c r="LWG33" s="205"/>
      <c r="LWH33" s="205"/>
      <c r="LWI33" s="205"/>
      <c r="LWJ33" s="205"/>
      <c r="LWK33" s="205"/>
      <c r="LWL33" s="205"/>
      <c r="LWM33" s="205"/>
      <c r="LWN33" s="205"/>
      <c r="LWO33" s="205"/>
      <c r="LWP33" s="205"/>
      <c r="LWQ33" s="205"/>
      <c r="LWR33" s="205"/>
      <c r="LWS33" s="205"/>
      <c r="LWT33" s="205"/>
      <c r="LWU33" s="205"/>
      <c r="LWV33" s="205"/>
      <c r="LWW33" s="205"/>
      <c r="LWX33" s="205"/>
      <c r="LWY33" s="205"/>
      <c r="LWZ33" s="205"/>
      <c r="LXA33" s="205"/>
      <c r="LXB33" s="205"/>
      <c r="LXC33" s="205"/>
      <c r="LXD33" s="205"/>
      <c r="LXE33" s="205"/>
      <c r="LXF33" s="205"/>
      <c r="LXG33" s="205"/>
      <c r="LXH33" s="205"/>
      <c r="LXI33" s="205"/>
      <c r="LXJ33" s="205"/>
      <c r="LXK33" s="205"/>
      <c r="LXL33" s="205"/>
      <c r="LXM33" s="205"/>
      <c r="LXN33" s="205"/>
      <c r="LXO33" s="205"/>
      <c r="LXP33" s="205"/>
      <c r="LXQ33" s="205"/>
      <c r="LXR33" s="205"/>
      <c r="LXS33" s="205"/>
      <c r="LXT33" s="205"/>
      <c r="LXU33" s="205"/>
      <c r="LXV33" s="205"/>
      <c r="LXW33" s="205"/>
      <c r="LXX33" s="205"/>
      <c r="LXY33" s="205"/>
      <c r="LXZ33" s="205"/>
      <c r="LYA33" s="205"/>
      <c r="LYB33" s="205"/>
      <c r="LYC33" s="205"/>
      <c r="LYD33" s="205"/>
      <c r="LYE33" s="205"/>
      <c r="LYF33" s="205"/>
      <c r="LYG33" s="205"/>
      <c r="LYH33" s="205"/>
      <c r="LYI33" s="205"/>
      <c r="LYJ33" s="205"/>
      <c r="LYK33" s="205"/>
      <c r="LYL33" s="205"/>
      <c r="LYM33" s="205"/>
      <c r="LYN33" s="205"/>
      <c r="LYO33" s="205"/>
      <c r="LYP33" s="205"/>
      <c r="LYQ33" s="205"/>
      <c r="LYR33" s="205"/>
      <c r="LYS33" s="205"/>
      <c r="LYT33" s="205"/>
      <c r="LYU33" s="205"/>
      <c r="LYV33" s="205"/>
      <c r="LYW33" s="205"/>
      <c r="LYX33" s="205"/>
      <c r="LYY33" s="205"/>
      <c r="LYZ33" s="205"/>
      <c r="LZA33" s="205"/>
      <c r="LZB33" s="205"/>
      <c r="LZC33" s="205"/>
      <c r="LZD33" s="205"/>
      <c r="LZE33" s="205"/>
      <c r="LZF33" s="205"/>
      <c r="LZG33" s="205"/>
      <c r="LZH33" s="205"/>
      <c r="LZI33" s="205"/>
      <c r="LZJ33" s="205"/>
      <c r="LZK33" s="205"/>
      <c r="LZL33" s="205"/>
      <c r="LZM33" s="205"/>
      <c r="LZN33" s="205"/>
      <c r="LZO33" s="205"/>
      <c r="LZP33" s="205"/>
      <c r="LZQ33" s="205"/>
      <c r="LZR33" s="205"/>
      <c r="LZS33" s="205"/>
      <c r="LZT33" s="205"/>
      <c r="LZU33" s="205"/>
      <c r="LZV33" s="205"/>
      <c r="LZW33" s="205"/>
      <c r="LZX33" s="205"/>
      <c r="LZY33" s="205"/>
      <c r="LZZ33" s="205"/>
      <c r="MAA33" s="205"/>
      <c r="MAB33" s="205"/>
      <c r="MAC33" s="205"/>
      <c r="MAD33" s="205"/>
      <c r="MAE33" s="205"/>
      <c r="MAF33" s="205"/>
      <c r="MAG33" s="205"/>
      <c r="MAH33" s="205"/>
      <c r="MAI33" s="205"/>
      <c r="MAJ33" s="205"/>
      <c r="MAK33" s="205"/>
      <c r="MAL33" s="205"/>
      <c r="MAM33" s="205"/>
      <c r="MAN33" s="205"/>
      <c r="MAO33" s="205"/>
      <c r="MAP33" s="205"/>
      <c r="MAQ33" s="205"/>
      <c r="MAR33" s="205"/>
      <c r="MAS33" s="205"/>
      <c r="MAT33" s="205"/>
      <c r="MAU33" s="205"/>
      <c r="MAV33" s="205"/>
      <c r="MAW33" s="205"/>
      <c r="MAX33" s="205"/>
      <c r="MAY33" s="205"/>
      <c r="MAZ33" s="205"/>
      <c r="MBA33" s="205"/>
      <c r="MBB33" s="205"/>
      <c r="MBC33" s="205"/>
      <c r="MBD33" s="205"/>
      <c r="MBE33" s="205"/>
      <c r="MBF33" s="205"/>
      <c r="MBG33" s="205"/>
      <c r="MBH33" s="205"/>
      <c r="MBI33" s="205"/>
      <c r="MBJ33" s="205"/>
      <c r="MBK33" s="205"/>
      <c r="MBL33" s="205"/>
      <c r="MBM33" s="205"/>
      <c r="MBN33" s="205"/>
      <c r="MBO33" s="205"/>
      <c r="MBP33" s="205"/>
      <c r="MBQ33" s="205"/>
      <c r="MBR33" s="205"/>
      <c r="MBS33" s="205"/>
      <c r="MBT33" s="205"/>
      <c r="MBU33" s="205"/>
      <c r="MBV33" s="205"/>
      <c r="MBW33" s="205"/>
      <c r="MBX33" s="205"/>
      <c r="MBY33" s="205"/>
      <c r="MBZ33" s="205"/>
      <c r="MCA33" s="205"/>
      <c r="MCB33" s="205"/>
      <c r="MCC33" s="205"/>
      <c r="MCD33" s="205"/>
      <c r="MCE33" s="205"/>
      <c r="MCF33" s="205"/>
      <c r="MCG33" s="205"/>
      <c r="MCH33" s="205"/>
      <c r="MCI33" s="205"/>
      <c r="MCJ33" s="205"/>
      <c r="MCK33" s="205"/>
      <c r="MCL33" s="205"/>
      <c r="MCM33" s="205"/>
      <c r="MCN33" s="205"/>
      <c r="MCO33" s="205"/>
      <c r="MCP33" s="205"/>
      <c r="MCQ33" s="205"/>
      <c r="MCR33" s="205"/>
      <c r="MCS33" s="205"/>
      <c r="MCT33" s="205"/>
      <c r="MCU33" s="205"/>
      <c r="MCV33" s="205"/>
      <c r="MCW33" s="205"/>
      <c r="MCX33" s="205"/>
      <c r="MCY33" s="205"/>
      <c r="MCZ33" s="205"/>
      <c r="MDA33" s="205"/>
      <c r="MDB33" s="205"/>
      <c r="MDC33" s="205"/>
      <c r="MDD33" s="205"/>
      <c r="MDE33" s="205"/>
      <c r="MDF33" s="205"/>
      <c r="MDG33" s="205"/>
      <c r="MDH33" s="205"/>
      <c r="MDI33" s="205"/>
      <c r="MDJ33" s="205"/>
      <c r="MDK33" s="205"/>
      <c r="MDL33" s="205"/>
      <c r="MDM33" s="205"/>
      <c r="MDN33" s="205"/>
      <c r="MDO33" s="205"/>
      <c r="MDP33" s="205"/>
      <c r="MDQ33" s="205"/>
      <c r="MDR33" s="205"/>
      <c r="MDS33" s="205"/>
      <c r="MDT33" s="205"/>
      <c r="MDU33" s="205"/>
      <c r="MDV33" s="205"/>
      <c r="MDW33" s="205"/>
      <c r="MDX33" s="205"/>
      <c r="MDY33" s="205"/>
      <c r="MDZ33" s="205"/>
      <c r="MEA33" s="205"/>
      <c r="MEB33" s="205"/>
      <c r="MEC33" s="205"/>
      <c r="MED33" s="205"/>
      <c r="MEE33" s="205"/>
      <c r="MEF33" s="205"/>
      <c r="MEG33" s="205"/>
      <c r="MEH33" s="205"/>
      <c r="MEI33" s="205"/>
      <c r="MEJ33" s="205"/>
      <c r="MEK33" s="205"/>
      <c r="MEL33" s="205"/>
      <c r="MEM33" s="205"/>
      <c r="MEN33" s="205"/>
      <c r="MEO33" s="205"/>
      <c r="MEP33" s="205"/>
      <c r="MEQ33" s="205"/>
      <c r="MER33" s="205"/>
      <c r="MES33" s="205"/>
      <c r="MET33" s="205"/>
      <c r="MEU33" s="205"/>
      <c r="MEV33" s="205"/>
      <c r="MEW33" s="205"/>
      <c r="MEX33" s="205"/>
      <c r="MEY33" s="205"/>
      <c r="MEZ33" s="205"/>
      <c r="MFA33" s="205"/>
      <c r="MFB33" s="205"/>
      <c r="MFC33" s="205"/>
      <c r="MFD33" s="205"/>
      <c r="MFE33" s="205"/>
      <c r="MFF33" s="205"/>
      <c r="MFG33" s="205"/>
      <c r="MFH33" s="205"/>
      <c r="MFI33" s="205"/>
      <c r="MFJ33" s="205"/>
      <c r="MFK33" s="205"/>
      <c r="MFL33" s="205"/>
      <c r="MFM33" s="205"/>
      <c r="MFN33" s="205"/>
      <c r="MFO33" s="205"/>
      <c r="MFP33" s="205"/>
      <c r="MFQ33" s="205"/>
      <c r="MFR33" s="205"/>
      <c r="MFS33" s="205"/>
      <c r="MFT33" s="205"/>
      <c r="MFU33" s="205"/>
      <c r="MFV33" s="205"/>
      <c r="MFW33" s="205"/>
      <c r="MFX33" s="205"/>
      <c r="MFY33" s="205"/>
      <c r="MFZ33" s="205"/>
      <c r="MGA33" s="205"/>
      <c r="MGB33" s="205"/>
      <c r="MGC33" s="205"/>
      <c r="MGD33" s="205"/>
      <c r="MGE33" s="205"/>
      <c r="MGF33" s="205"/>
      <c r="MGG33" s="205"/>
      <c r="MGH33" s="205"/>
      <c r="MGI33" s="205"/>
      <c r="MGJ33" s="205"/>
      <c r="MGK33" s="205"/>
      <c r="MGL33" s="205"/>
      <c r="MGM33" s="205"/>
      <c r="MGN33" s="205"/>
      <c r="MGO33" s="205"/>
      <c r="MGP33" s="205"/>
      <c r="MGQ33" s="205"/>
      <c r="MGR33" s="205"/>
      <c r="MGS33" s="205"/>
      <c r="MGT33" s="205"/>
      <c r="MGU33" s="205"/>
      <c r="MGV33" s="205"/>
      <c r="MGW33" s="205"/>
      <c r="MGX33" s="205"/>
      <c r="MGY33" s="205"/>
      <c r="MGZ33" s="205"/>
      <c r="MHA33" s="205"/>
      <c r="MHB33" s="205"/>
      <c r="MHC33" s="205"/>
      <c r="MHD33" s="205"/>
      <c r="MHE33" s="205"/>
      <c r="MHF33" s="205"/>
      <c r="MHG33" s="205"/>
      <c r="MHH33" s="205"/>
      <c r="MHI33" s="205"/>
      <c r="MHJ33" s="205"/>
      <c r="MHK33" s="205"/>
      <c r="MHL33" s="205"/>
      <c r="MHM33" s="205"/>
      <c r="MHN33" s="205"/>
      <c r="MHO33" s="205"/>
      <c r="MHP33" s="205"/>
      <c r="MHQ33" s="205"/>
      <c r="MHR33" s="205"/>
      <c r="MHS33" s="205"/>
      <c r="MHT33" s="205"/>
      <c r="MHU33" s="205"/>
      <c r="MHV33" s="205"/>
      <c r="MHW33" s="205"/>
      <c r="MHX33" s="205"/>
      <c r="MHY33" s="205"/>
      <c r="MHZ33" s="205"/>
      <c r="MIA33" s="205"/>
      <c r="MIB33" s="205"/>
      <c r="MIC33" s="205"/>
      <c r="MID33" s="205"/>
      <c r="MIE33" s="205"/>
      <c r="MIF33" s="205"/>
      <c r="MIG33" s="205"/>
      <c r="MIH33" s="205"/>
      <c r="MII33" s="205"/>
      <c r="MIJ33" s="205"/>
      <c r="MIK33" s="205"/>
      <c r="MIL33" s="205"/>
      <c r="MIM33" s="205"/>
      <c r="MIN33" s="205"/>
      <c r="MIO33" s="205"/>
      <c r="MIP33" s="205"/>
      <c r="MIQ33" s="205"/>
      <c r="MIR33" s="205"/>
      <c r="MIS33" s="205"/>
      <c r="MIT33" s="205"/>
      <c r="MIU33" s="205"/>
      <c r="MIV33" s="205"/>
      <c r="MIW33" s="205"/>
      <c r="MIX33" s="205"/>
      <c r="MIY33" s="205"/>
      <c r="MIZ33" s="205"/>
      <c r="MJA33" s="205"/>
      <c r="MJB33" s="205"/>
      <c r="MJC33" s="205"/>
      <c r="MJD33" s="205"/>
      <c r="MJE33" s="205"/>
      <c r="MJF33" s="205"/>
      <c r="MJG33" s="205"/>
      <c r="MJH33" s="205"/>
      <c r="MJI33" s="205"/>
      <c r="MJJ33" s="205"/>
      <c r="MJK33" s="205"/>
      <c r="MJL33" s="205"/>
      <c r="MJM33" s="205"/>
      <c r="MJN33" s="205"/>
      <c r="MJO33" s="205"/>
      <c r="MJP33" s="205"/>
      <c r="MJQ33" s="205"/>
      <c r="MJR33" s="205"/>
      <c r="MJS33" s="205"/>
      <c r="MJT33" s="205"/>
      <c r="MJU33" s="205"/>
      <c r="MJV33" s="205"/>
      <c r="MJW33" s="205"/>
      <c r="MJX33" s="205"/>
      <c r="MJY33" s="205"/>
      <c r="MJZ33" s="205"/>
      <c r="MKA33" s="205"/>
      <c r="MKB33" s="205"/>
      <c r="MKC33" s="205"/>
      <c r="MKD33" s="205"/>
      <c r="MKE33" s="205"/>
      <c r="MKF33" s="205"/>
      <c r="MKG33" s="205"/>
      <c r="MKH33" s="205"/>
      <c r="MKI33" s="205"/>
      <c r="MKJ33" s="205"/>
      <c r="MKK33" s="205"/>
      <c r="MKL33" s="205"/>
      <c r="MKM33" s="205"/>
      <c r="MKN33" s="205"/>
      <c r="MKO33" s="205"/>
      <c r="MKP33" s="205"/>
      <c r="MKQ33" s="205"/>
      <c r="MKR33" s="205"/>
      <c r="MKS33" s="205"/>
      <c r="MKT33" s="205"/>
      <c r="MKU33" s="205"/>
      <c r="MKV33" s="205"/>
      <c r="MKW33" s="205"/>
      <c r="MKX33" s="205"/>
      <c r="MKY33" s="205"/>
      <c r="MKZ33" s="205"/>
      <c r="MLA33" s="205"/>
      <c r="MLB33" s="205"/>
      <c r="MLC33" s="205"/>
      <c r="MLD33" s="205"/>
      <c r="MLE33" s="205"/>
      <c r="MLF33" s="205"/>
      <c r="MLG33" s="205"/>
      <c r="MLH33" s="205"/>
      <c r="MLI33" s="205"/>
      <c r="MLJ33" s="205"/>
      <c r="MLK33" s="205"/>
      <c r="MLL33" s="205"/>
      <c r="MLM33" s="205"/>
      <c r="MLN33" s="205"/>
      <c r="MLO33" s="205"/>
      <c r="MLP33" s="205"/>
      <c r="MLQ33" s="205"/>
      <c r="MLR33" s="205"/>
      <c r="MLS33" s="205"/>
      <c r="MLT33" s="205"/>
      <c r="MLU33" s="205"/>
      <c r="MLV33" s="205"/>
      <c r="MLW33" s="205"/>
      <c r="MLX33" s="205"/>
      <c r="MLY33" s="205"/>
      <c r="MLZ33" s="205"/>
      <c r="MMA33" s="205"/>
      <c r="MMB33" s="205"/>
      <c r="MMC33" s="205"/>
      <c r="MMD33" s="205"/>
      <c r="MME33" s="205"/>
      <c r="MMF33" s="205"/>
      <c r="MMG33" s="205"/>
      <c r="MMH33" s="205"/>
      <c r="MMI33" s="205"/>
      <c r="MMJ33" s="205"/>
      <c r="MMK33" s="205"/>
      <c r="MML33" s="205"/>
      <c r="MMM33" s="205"/>
      <c r="MMN33" s="205"/>
      <c r="MMO33" s="205"/>
      <c r="MMP33" s="205"/>
      <c r="MMQ33" s="205"/>
      <c r="MMR33" s="205"/>
      <c r="MMS33" s="205"/>
      <c r="MMT33" s="205"/>
      <c r="MMU33" s="205"/>
      <c r="MMV33" s="205"/>
      <c r="MMW33" s="205"/>
      <c r="MMX33" s="205"/>
      <c r="MMY33" s="205"/>
      <c r="MMZ33" s="205"/>
      <c r="MNA33" s="205"/>
      <c r="MNB33" s="205"/>
      <c r="MNC33" s="205"/>
      <c r="MND33" s="205"/>
      <c r="MNE33" s="205"/>
      <c r="MNF33" s="205"/>
      <c r="MNG33" s="205"/>
      <c r="MNH33" s="205"/>
      <c r="MNI33" s="205"/>
      <c r="MNJ33" s="205"/>
      <c r="MNK33" s="205"/>
      <c r="MNL33" s="205"/>
      <c r="MNM33" s="205"/>
      <c r="MNN33" s="205"/>
      <c r="MNO33" s="205"/>
      <c r="MNP33" s="205"/>
      <c r="MNQ33" s="205"/>
      <c r="MNR33" s="205"/>
      <c r="MNS33" s="205"/>
      <c r="MNT33" s="205"/>
      <c r="MNU33" s="205"/>
      <c r="MNV33" s="205"/>
      <c r="MNW33" s="205"/>
      <c r="MNX33" s="205"/>
      <c r="MNY33" s="205"/>
      <c r="MNZ33" s="205"/>
      <c r="MOA33" s="205"/>
      <c r="MOB33" s="205"/>
      <c r="MOC33" s="205"/>
      <c r="MOD33" s="205"/>
      <c r="MOE33" s="205"/>
      <c r="MOF33" s="205"/>
      <c r="MOG33" s="205"/>
      <c r="MOH33" s="205"/>
      <c r="MOI33" s="205"/>
      <c r="MOJ33" s="205"/>
      <c r="MOK33" s="205"/>
      <c r="MOL33" s="205"/>
      <c r="MOM33" s="205"/>
      <c r="MON33" s="205"/>
      <c r="MOO33" s="205"/>
      <c r="MOP33" s="205"/>
      <c r="MOQ33" s="205"/>
      <c r="MOR33" s="205"/>
      <c r="MOS33" s="205"/>
      <c r="MOT33" s="205"/>
      <c r="MOU33" s="205"/>
      <c r="MOV33" s="205"/>
      <c r="MOW33" s="205"/>
      <c r="MOX33" s="205"/>
      <c r="MOY33" s="205"/>
      <c r="MOZ33" s="205"/>
      <c r="MPA33" s="205"/>
      <c r="MPB33" s="205"/>
      <c r="MPC33" s="205"/>
      <c r="MPD33" s="205"/>
      <c r="MPE33" s="205"/>
      <c r="MPF33" s="205"/>
      <c r="MPG33" s="205"/>
      <c r="MPH33" s="205"/>
      <c r="MPI33" s="205"/>
      <c r="MPJ33" s="205"/>
      <c r="MPK33" s="205"/>
      <c r="MPL33" s="205"/>
      <c r="MPM33" s="205"/>
      <c r="MPN33" s="205"/>
      <c r="MPO33" s="205"/>
      <c r="MPP33" s="205"/>
      <c r="MPQ33" s="205"/>
      <c r="MPR33" s="205"/>
      <c r="MPS33" s="205"/>
      <c r="MPT33" s="205"/>
      <c r="MPU33" s="205"/>
      <c r="MPV33" s="205"/>
      <c r="MPW33" s="205"/>
      <c r="MPX33" s="205"/>
      <c r="MPY33" s="205"/>
      <c r="MPZ33" s="205"/>
      <c r="MQA33" s="205"/>
      <c r="MQB33" s="205"/>
      <c r="MQC33" s="205"/>
      <c r="MQD33" s="205"/>
      <c r="MQE33" s="205"/>
      <c r="MQF33" s="205"/>
      <c r="MQG33" s="205"/>
      <c r="MQH33" s="205"/>
      <c r="MQI33" s="205"/>
      <c r="MQJ33" s="205"/>
      <c r="MQK33" s="205"/>
      <c r="MQL33" s="205"/>
      <c r="MQM33" s="205"/>
      <c r="MQN33" s="205"/>
      <c r="MQO33" s="205"/>
      <c r="MQP33" s="205"/>
      <c r="MQQ33" s="205"/>
      <c r="MQR33" s="205"/>
      <c r="MQS33" s="205"/>
      <c r="MQT33" s="205"/>
      <c r="MQU33" s="205"/>
      <c r="MQV33" s="205"/>
      <c r="MQW33" s="205"/>
      <c r="MQX33" s="205"/>
      <c r="MQY33" s="205"/>
      <c r="MQZ33" s="205"/>
      <c r="MRA33" s="205"/>
      <c r="MRB33" s="205"/>
      <c r="MRC33" s="205"/>
      <c r="MRD33" s="205"/>
      <c r="MRE33" s="205"/>
      <c r="MRF33" s="205"/>
      <c r="MRG33" s="205"/>
      <c r="MRH33" s="205"/>
      <c r="MRI33" s="205"/>
      <c r="MRJ33" s="205"/>
      <c r="MRK33" s="205"/>
      <c r="MRL33" s="205"/>
      <c r="MRM33" s="205"/>
      <c r="MRN33" s="205"/>
      <c r="MRO33" s="205"/>
      <c r="MRP33" s="205"/>
      <c r="MRQ33" s="205"/>
      <c r="MRR33" s="205"/>
      <c r="MRS33" s="205"/>
      <c r="MRT33" s="205"/>
      <c r="MRU33" s="205"/>
      <c r="MRV33" s="205"/>
      <c r="MRW33" s="205"/>
      <c r="MRX33" s="205"/>
      <c r="MRY33" s="205"/>
      <c r="MRZ33" s="205"/>
      <c r="MSA33" s="205"/>
      <c r="MSB33" s="205"/>
      <c r="MSC33" s="205"/>
      <c r="MSD33" s="205"/>
      <c r="MSE33" s="205"/>
      <c r="MSF33" s="205"/>
      <c r="MSG33" s="205"/>
      <c r="MSH33" s="205"/>
      <c r="MSI33" s="205"/>
      <c r="MSJ33" s="205"/>
      <c r="MSK33" s="205"/>
      <c r="MSL33" s="205"/>
      <c r="MSM33" s="205"/>
      <c r="MSN33" s="205"/>
      <c r="MSO33" s="205"/>
      <c r="MSP33" s="205"/>
      <c r="MSQ33" s="205"/>
      <c r="MSR33" s="205"/>
      <c r="MSS33" s="205"/>
      <c r="MST33" s="205"/>
      <c r="MSU33" s="205"/>
      <c r="MSV33" s="205"/>
      <c r="MSW33" s="205"/>
      <c r="MSX33" s="205"/>
      <c r="MSY33" s="205"/>
      <c r="MSZ33" s="205"/>
      <c r="MTA33" s="205"/>
      <c r="MTB33" s="205"/>
      <c r="MTC33" s="205"/>
      <c r="MTD33" s="205"/>
      <c r="MTE33" s="205"/>
      <c r="MTF33" s="205"/>
      <c r="MTG33" s="205"/>
      <c r="MTH33" s="205"/>
      <c r="MTI33" s="205"/>
      <c r="MTJ33" s="205"/>
      <c r="MTK33" s="205"/>
      <c r="MTL33" s="205"/>
      <c r="MTM33" s="205"/>
      <c r="MTN33" s="205"/>
      <c r="MTO33" s="205"/>
      <c r="MTP33" s="205"/>
      <c r="MTQ33" s="205"/>
      <c r="MTR33" s="205"/>
      <c r="MTS33" s="205"/>
      <c r="MTT33" s="205"/>
      <c r="MTU33" s="205"/>
      <c r="MTV33" s="205"/>
      <c r="MTW33" s="205"/>
      <c r="MTX33" s="205"/>
      <c r="MTY33" s="205"/>
      <c r="MTZ33" s="205"/>
      <c r="MUA33" s="205"/>
      <c r="MUB33" s="205"/>
      <c r="MUC33" s="205"/>
      <c r="MUD33" s="205"/>
      <c r="MUE33" s="205"/>
      <c r="MUF33" s="205"/>
      <c r="MUG33" s="205"/>
      <c r="MUH33" s="205"/>
      <c r="MUI33" s="205"/>
      <c r="MUJ33" s="205"/>
      <c r="MUK33" s="205"/>
      <c r="MUL33" s="205"/>
      <c r="MUM33" s="205"/>
      <c r="MUN33" s="205"/>
      <c r="MUO33" s="205"/>
      <c r="MUP33" s="205"/>
      <c r="MUQ33" s="205"/>
      <c r="MUR33" s="205"/>
      <c r="MUS33" s="205"/>
      <c r="MUT33" s="205"/>
      <c r="MUU33" s="205"/>
      <c r="MUV33" s="205"/>
      <c r="MUW33" s="205"/>
      <c r="MUX33" s="205"/>
      <c r="MUY33" s="205"/>
      <c r="MUZ33" s="205"/>
      <c r="MVA33" s="205"/>
      <c r="MVB33" s="205"/>
      <c r="MVC33" s="205"/>
      <c r="MVD33" s="205"/>
      <c r="MVE33" s="205"/>
      <c r="MVF33" s="205"/>
      <c r="MVG33" s="205"/>
      <c r="MVH33" s="205"/>
      <c r="MVI33" s="205"/>
      <c r="MVJ33" s="205"/>
      <c r="MVK33" s="205"/>
      <c r="MVL33" s="205"/>
      <c r="MVM33" s="205"/>
      <c r="MVN33" s="205"/>
      <c r="MVO33" s="205"/>
      <c r="MVP33" s="205"/>
      <c r="MVQ33" s="205"/>
      <c r="MVR33" s="205"/>
      <c r="MVS33" s="205"/>
      <c r="MVT33" s="205"/>
      <c r="MVU33" s="205"/>
      <c r="MVV33" s="205"/>
      <c r="MVW33" s="205"/>
      <c r="MVX33" s="205"/>
      <c r="MVY33" s="205"/>
      <c r="MVZ33" s="205"/>
      <c r="MWA33" s="205"/>
      <c r="MWB33" s="205"/>
      <c r="MWC33" s="205"/>
      <c r="MWD33" s="205"/>
      <c r="MWE33" s="205"/>
      <c r="MWF33" s="205"/>
      <c r="MWG33" s="205"/>
      <c r="MWH33" s="205"/>
      <c r="MWI33" s="205"/>
      <c r="MWJ33" s="205"/>
      <c r="MWK33" s="205"/>
      <c r="MWL33" s="205"/>
      <c r="MWM33" s="205"/>
      <c r="MWN33" s="205"/>
      <c r="MWO33" s="205"/>
      <c r="MWP33" s="205"/>
      <c r="MWQ33" s="205"/>
      <c r="MWR33" s="205"/>
      <c r="MWS33" s="205"/>
      <c r="MWT33" s="205"/>
      <c r="MWU33" s="205"/>
      <c r="MWV33" s="205"/>
      <c r="MWW33" s="205"/>
      <c r="MWX33" s="205"/>
      <c r="MWY33" s="205"/>
      <c r="MWZ33" s="205"/>
      <c r="MXA33" s="205"/>
      <c r="MXB33" s="205"/>
      <c r="MXC33" s="205"/>
      <c r="MXD33" s="205"/>
      <c r="MXE33" s="205"/>
      <c r="MXF33" s="205"/>
      <c r="MXG33" s="205"/>
      <c r="MXH33" s="205"/>
      <c r="MXI33" s="205"/>
      <c r="MXJ33" s="205"/>
      <c r="MXK33" s="205"/>
      <c r="MXL33" s="205"/>
      <c r="MXM33" s="205"/>
      <c r="MXN33" s="205"/>
      <c r="MXO33" s="205"/>
      <c r="MXP33" s="205"/>
      <c r="MXQ33" s="205"/>
      <c r="MXR33" s="205"/>
      <c r="MXS33" s="205"/>
      <c r="MXT33" s="205"/>
      <c r="MXU33" s="205"/>
      <c r="MXV33" s="205"/>
      <c r="MXW33" s="205"/>
      <c r="MXX33" s="205"/>
      <c r="MXY33" s="205"/>
      <c r="MXZ33" s="205"/>
      <c r="MYA33" s="205"/>
      <c r="MYB33" s="205"/>
      <c r="MYC33" s="205"/>
      <c r="MYD33" s="205"/>
      <c r="MYE33" s="205"/>
      <c r="MYF33" s="205"/>
      <c r="MYG33" s="205"/>
      <c r="MYH33" s="205"/>
      <c r="MYI33" s="205"/>
      <c r="MYJ33" s="205"/>
      <c r="MYK33" s="205"/>
      <c r="MYL33" s="205"/>
      <c r="MYM33" s="205"/>
      <c r="MYN33" s="205"/>
      <c r="MYO33" s="205"/>
      <c r="MYP33" s="205"/>
      <c r="MYQ33" s="205"/>
      <c r="MYR33" s="205"/>
      <c r="MYS33" s="205"/>
      <c r="MYT33" s="205"/>
      <c r="MYU33" s="205"/>
      <c r="MYV33" s="205"/>
      <c r="MYW33" s="205"/>
      <c r="MYX33" s="205"/>
      <c r="MYY33" s="205"/>
      <c r="MYZ33" s="205"/>
      <c r="MZA33" s="205"/>
      <c r="MZB33" s="205"/>
      <c r="MZC33" s="205"/>
      <c r="MZD33" s="205"/>
      <c r="MZE33" s="205"/>
      <c r="MZF33" s="205"/>
      <c r="MZG33" s="205"/>
      <c r="MZH33" s="205"/>
      <c r="MZI33" s="205"/>
      <c r="MZJ33" s="205"/>
      <c r="MZK33" s="205"/>
      <c r="MZL33" s="205"/>
      <c r="MZM33" s="205"/>
      <c r="MZN33" s="205"/>
      <c r="MZO33" s="205"/>
      <c r="MZP33" s="205"/>
      <c r="MZQ33" s="205"/>
      <c r="MZR33" s="205"/>
      <c r="MZS33" s="205"/>
      <c r="MZT33" s="205"/>
      <c r="MZU33" s="205"/>
      <c r="MZV33" s="205"/>
      <c r="MZW33" s="205"/>
      <c r="MZX33" s="205"/>
      <c r="MZY33" s="205"/>
      <c r="MZZ33" s="205"/>
      <c r="NAA33" s="205"/>
      <c r="NAB33" s="205"/>
      <c r="NAC33" s="205"/>
      <c r="NAD33" s="205"/>
      <c r="NAE33" s="205"/>
      <c r="NAF33" s="205"/>
      <c r="NAG33" s="205"/>
      <c r="NAH33" s="205"/>
      <c r="NAI33" s="205"/>
      <c r="NAJ33" s="205"/>
      <c r="NAK33" s="205"/>
      <c r="NAL33" s="205"/>
      <c r="NAM33" s="205"/>
      <c r="NAN33" s="205"/>
      <c r="NAO33" s="205"/>
      <c r="NAP33" s="205"/>
      <c r="NAQ33" s="205"/>
      <c r="NAR33" s="205"/>
      <c r="NAS33" s="205"/>
      <c r="NAT33" s="205"/>
      <c r="NAU33" s="205"/>
      <c r="NAV33" s="205"/>
      <c r="NAW33" s="205"/>
      <c r="NAX33" s="205"/>
      <c r="NAY33" s="205"/>
      <c r="NAZ33" s="205"/>
      <c r="NBA33" s="205"/>
      <c r="NBB33" s="205"/>
      <c r="NBC33" s="205"/>
      <c r="NBD33" s="205"/>
      <c r="NBE33" s="205"/>
      <c r="NBF33" s="205"/>
      <c r="NBG33" s="205"/>
      <c r="NBH33" s="205"/>
      <c r="NBI33" s="205"/>
      <c r="NBJ33" s="205"/>
      <c r="NBK33" s="205"/>
      <c r="NBL33" s="205"/>
      <c r="NBM33" s="205"/>
      <c r="NBN33" s="205"/>
      <c r="NBO33" s="205"/>
      <c r="NBP33" s="205"/>
      <c r="NBQ33" s="205"/>
      <c r="NBR33" s="205"/>
      <c r="NBS33" s="205"/>
      <c r="NBT33" s="205"/>
      <c r="NBU33" s="205"/>
      <c r="NBV33" s="205"/>
      <c r="NBW33" s="205"/>
      <c r="NBX33" s="205"/>
      <c r="NBY33" s="205"/>
      <c r="NBZ33" s="205"/>
      <c r="NCA33" s="205"/>
      <c r="NCB33" s="205"/>
      <c r="NCC33" s="205"/>
      <c r="NCD33" s="205"/>
      <c r="NCE33" s="205"/>
      <c r="NCF33" s="205"/>
      <c r="NCG33" s="205"/>
      <c r="NCH33" s="205"/>
      <c r="NCI33" s="205"/>
      <c r="NCJ33" s="205"/>
      <c r="NCK33" s="205"/>
      <c r="NCL33" s="205"/>
      <c r="NCM33" s="205"/>
      <c r="NCN33" s="205"/>
      <c r="NCO33" s="205"/>
      <c r="NCP33" s="205"/>
      <c r="NCQ33" s="205"/>
      <c r="NCR33" s="205"/>
      <c r="NCS33" s="205"/>
      <c r="NCT33" s="205"/>
      <c r="NCU33" s="205"/>
      <c r="NCV33" s="205"/>
      <c r="NCW33" s="205"/>
      <c r="NCX33" s="205"/>
      <c r="NCY33" s="205"/>
      <c r="NCZ33" s="205"/>
      <c r="NDA33" s="205"/>
      <c r="NDB33" s="205"/>
      <c r="NDC33" s="205"/>
      <c r="NDD33" s="205"/>
      <c r="NDE33" s="205"/>
      <c r="NDF33" s="205"/>
      <c r="NDG33" s="205"/>
      <c r="NDH33" s="205"/>
      <c r="NDI33" s="205"/>
      <c r="NDJ33" s="205"/>
      <c r="NDK33" s="205"/>
      <c r="NDL33" s="205"/>
      <c r="NDM33" s="205"/>
      <c r="NDN33" s="205"/>
      <c r="NDO33" s="205"/>
      <c r="NDP33" s="205"/>
      <c r="NDQ33" s="205"/>
      <c r="NDR33" s="205"/>
      <c r="NDS33" s="205"/>
      <c r="NDT33" s="205"/>
      <c r="NDU33" s="205"/>
      <c r="NDV33" s="205"/>
      <c r="NDW33" s="205"/>
      <c r="NDX33" s="205"/>
      <c r="NDY33" s="205"/>
      <c r="NDZ33" s="205"/>
      <c r="NEA33" s="205"/>
      <c r="NEB33" s="205"/>
      <c r="NEC33" s="205"/>
      <c r="NED33" s="205"/>
      <c r="NEE33" s="205"/>
      <c r="NEF33" s="205"/>
      <c r="NEG33" s="205"/>
      <c r="NEH33" s="205"/>
      <c r="NEI33" s="205"/>
      <c r="NEJ33" s="205"/>
      <c r="NEK33" s="205"/>
      <c r="NEL33" s="205"/>
      <c r="NEM33" s="205"/>
      <c r="NEN33" s="205"/>
      <c r="NEO33" s="205"/>
      <c r="NEP33" s="205"/>
      <c r="NEQ33" s="205"/>
      <c r="NER33" s="205"/>
      <c r="NES33" s="205"/>
      <c r="NET33" s="205"/>
      <c r="NEU33" s="205"/>
      <c r="NEV33" s="205"/>
      <c r="NEW33" s="205"/>
      <c r="NEX33" s="205"/>
      <c r="NEY33" s="205"/>
      <c r="NEZ33" s="205"/>
      <c r="NFA33" s="205"/>
      <c r="NFB33" s="205"/>
      <c r="NFC33" s="205"/>
      <c r="NFD33" s="205"/>
      <c r="NFE33" s="205"/>
      <c r="NFF33" s="205"/>
      <c r="NFG33" s="205"/>
      <c r="NFH33" s="205"/>
      <c r="NFI33" s="205"/>
      <c r="NFJ33" s="205"/>
      <c r="NFK33" s="205"/>
      <c r="NFL33" s="205"/>
      <c r="NFM33" s="205"/>
      <c r="NFN33" s="205"/>
      <c r="NFO33" s="205"/>
      <c r="NFP33" s="205"/>
      <c r="NFQ33" s="205"/>
      <c r="NFR33" s="205"/>
      <c r="NFS33" s="205"/>
      <c r="NFT33" s="205"/>
      <c r="NFU33" s="205"/>
      <c r="NFV33" s="205"/>
      <c r="NFW33" s="205"/>
      <c r="NFX33" s="205"/>
      <c r="NFY33" s="205"/>
      <c r="NFZ33" s="205"/>
      <c r="NGA33" s="205"/>
      <c r="NGB33" s="205"/>
      <c r="NGC33" s="205"/>
      <c r="NGD33" s="205"/>
      <c r="NGE33" s="205"/>
      <c r="NGF33" s="205"/>
      <c r="NGG33" s="205"/>
      <c r="NGH33" s="205"/>
      <c r="NGI33" s="205"/>
      <c r="NGJ33" s="205"/>
      <c r="NGK33" s="205"/>
      <c r="NGL33" s="205"/>
      <c r="NGM33" s="205"/>
      <c r="NGN33" s="205"/>
      <c r="NGO33" s="205"/>
      <c r="NGP33" s="205"/>
      <c r="NGQ33" s="205"/>
      <c r="NGR33" s="205"/>
      <c r="NGS33" s="205"/>
      <c r="NGT33" s="205"/>
      <c r="NGU33" s="205"/>
      <c r="NGV33" s="205"/>
      <c r="NGW33" s="205"/>
      <c r="NGX33" s="205"/>
      <c r="NGY33" s="205"/>
      <c r="NGZ33" s="205"/>
      <c r="NHA33" s="205"/>
      <c r="NHB33" s="205"/>
      <c r="NHC33" s="205"/>
      <c r="NHD33" s="205"/>
      <c r="NHE33" s="205"/>
      <c r="NHF33" s="205"/>
      <c r="NHG33" s="205"/>
      <c r="NHH33" s="205"/>
      <c r="NHI33" s="205"/>
      <c r="NHJ33" s="205"/>
      <c r="NHK33" s="205"/>
      <c r="NHL33" s="205"/>
      <c r="NHM33" s="205"/>
      <c r="NHN33" s="205"/>
      <c r="NHO33" s="205"/>
      <c r="NHP33" s="205"/>
      <c r="NHQ33" s="205"/>
      <c r="NHR33" s="205"/>
      <c r="NHS33" s="205"/>
      <c r="NHT33" s="205"/>
      <c r="NHU33" s="205"/>
      <c r="NHV33" s="205"/>
      <c r="NHW33" s="205"/>
      <c r="NHX33" s="205"/>
      <c r="NHY33" s="205"/>
      <c r="NHZ33" s="205"/>
      <c r="NIA33" s="205"/>
      <c r="NIB33" s="205"/>
      <c r="NIC33" s="205"/>
      <c r="NID33" s="205"/>
      <c r="NIE33" s="205"/>
      <c r="NIF33" s="205"/>
      <c r="NIG33" s="205"/>
      <c r="NIH33" s="205"/>
      <c r="NII33" s="205"/>
      <c r="NIJ33" s="205"/>
      <c r="NIK33" s="205"/>
      <c r="NIL33" s="205"/>
      <c r="NIM33" s="205"/>
      <c r="NIN33" s="205"/>
      <c r="NIO33" s="205"/>
      <c r="NIP33" s="205"/>
      <c r="NIQ33" s="205"/>
      <c r="NIR33" s="205"/>
      <c r="NIS33" s="205"/>
      <c r="NIT33" s="205"/>
      <c r="NIU33" s="205"/>
      <c r="NIV33" s="205"/>
      <c r="NIW33" s="205"/>
      <c r="NIX33" s="205"/>
      <c r="NIY33" s="205"/>
      <c r="NIZ33" s="205"/>
      <c r="NJA33" s="205"/>
      <c r="NJB33" s="205"/>
      <c r="NJC33" s="205"/>
      <c r="NJD33" s="205"/>
      <c r="NJE33" s="205"/>
      <c r="NJF33" s="205"/>
      <c r="NJG33" s="205"/>
      <c r="NJH33" s="205"/>
      <c r="NJI33" s="205"/>
      <c r="NJJ33" s="205"/>
      <c r="NJK33" s="205"/>
      <c r="NJL33" s="205"/>
      <c r="NJM33" s="205"/>
      <c r="NJN33" s="205"/>
      <c r="NJO33" s="205"/>
      <c r="NJP33" s="205"/>
      <c r="NJQ33" s="205"/>
      <c r="NJR33" s="205"/>
      <c r="NJS33" s="205"/>
      <c r="NJT33" s="205"/>
      <c r="NJU33" s="205"/>
      <c r="NJV33" s="205"/>
      <c r="NJW33" s="205"/>
      <c r="NJX33" s="205"/>
      <c r="NJY33" s="205"/>
      <c r="NJZ33" s="205"/>
      <c r="NKA33" s="205"/>
      <c r="NKB33" s="205"/>
      <c r="NKC33" s="205"/>
      <c r="NKD33" s="205"/>
      <c r="NKE33" s="205"/>
      <c r="NKF33" s="205"/>
      <c r="NKG33" s="205"/>
      <c r="NKH33" s="205"/>
      <c r="NKI33" s="205"/>
      <c r="NKJ33" s="205"/>
      <c r="NKK33" s="205"/>
      <c r="NKL33" s="205"/>
      <c r="NKM33" s="205"/>
      <c r="NKN33" s="205"/>
      <c r="NKO33" s="205"/>
      <c r="NKP33" s="205"/>
      <c r="NKQ33" s="205"/>
      <c r="NKR33" s="205"/>
      <c r="NKS33" s="205"/>
      <c r="NKT33" s="205"/>
      <c r="NKU33" s="205"/>
      <c r="NKV33" s="205"/>
      <c r="NKW33" s="205"/>
      <c r="NKX33" s="205"/>
      <c r="NKY33" s="205"/>
      <c r="NKZ33" s="205"/>
      <c r="NLA33" s="205"/>
      <c r="NLB33" s="205"/>
      <c r="NLC33" s="205"/>
      <c r="NLD33" s="205"/>
      <c r="NLE33" s="205"/>
      <c r="NLF33" s="205"/>
      <c r="NLG33" s="205"/>
      <c r="NLH33" s="205"/>
      <c r="NLI33" s="205"/>
      <c r="NLJ33" s="205"/>
      <c r="NLK33" s="205"/>
      <c r="NLL33" s="205"/>
      <c r="NLM33" s="205"/>
      <c r="NLN33" s="205"/>
      <c r="NLO33" s="205"/>
      <c r="NLP33" s="205"/>
      <c r="NLQ33" s="205"/>
      <c r="NLR33" s="205"/>
      <c r="NLS33" s="205"/>
      <c r="NLT33" s="205"/>
      <c r="NLU33" s="205"/>
      <c r="NLV33" s="205"/>
      <c r="NLW33" s="205"/>
      <c r="NLX33" s="205"/>
      <c r="NLY33" s="205"/>
      <c r="NLZ33" s="205"/>
      <c r="NMA33" s="205"/>
      <c r="NMB33" s="205"/>
      <c r="NMC33" s="205"/>
      <c r="NMD33" s="205"/>
      <c r="NME33" s="205"/>
      <c r="NMF33" s="205"/>
      <c r="NMG33" s="205"/>
      <c r="NMH33" s="205"/>
      <c r="NMI33" s="205"/>
      <c r="NMJ33" s="205"/>
      <c r="NMK33" s="205"/>
      <c r="NML33" s="205"/>
      <c r="NMM33" s="205"/>
      <c r="NMN33" s="205"/>
      <c r="NMO33" s="205"/>
      <c r="NMP33" s="205"/>
      <c r="NMQ33" s="205"/>
      <c r="NMR33" s="205"/>
      <c r="NMS33" s="205"/>
      <c r="NMT33" s="205"/>
      <c r="NMU33" s="205"/>
      <c r="NMV33" s="205"/>
      <c r="NMW33" s="205"/>
      <c r="NMX33" s="205"/>
      <c r="NMY33" s="205"/>
      <c r="NMZ33" s="205"/>
      <c r="NNA33" s="205"/>
      <c r="NNB33" s="205"/>
      <c r="NNC33" s="205"/>
      <c r="NND33" s="205"/>
      <c r="NNE33" s="205"/>
      <c r="NNF33" s="205"/>
      <c r="NNG33" s="205"/>
      <c r="NNH33" s="205"/>
      <c r="NNI33" s="205"/>
      <c r="NNJ33" s="205"/>
      <c r="NNK33" s="205"/>
      <c r="NNL33" s="205"/>
      <c r="NNM33" s="205"/>
      <c r="NNN33" s="205"/>
      <c r="NNO33" s="205"/>
      <c r="NNP33" s="205"/>
      <c r="NNQ33" s="205"/>
      <c r="NNR33" s="205"/>
      <c r="NNS33" s="205"/>
      <c r="NNT33" s="205"/>
      <c r="NNU33" s="205"/>
      <c r="NNV33" s="205"/>
      <c r="NNW33" s="205"/>
      <c r="NNX33" s="205"/>
      <c r="NNY33" s="205"/>
      <c r="NNZ33" s="205"/>
      <c r="NOA33" s="205"/>
      <c r="NOB33" s="205"/>
      <c r="NOC33" s="205"/>
      <c r="NOD33" s="205"/>
      <c r="NOE33" s="205"/>
      <c r="NOF33" s="205"/>
      <c r="NOG33" s="205"/>
      <c r="NOH33" s="205"/>
      <c r="NOI33" s="205"/>
      <c r="NOJ33" s="205"/>
      <c r="NOK33" s="205"/>
      <c r="NOL33" s="205"/>
      <c r="NOM33" s="205"/>
      <c r="NON33" s="205"/>
      <c r="NOO33" s="205"/>
      <c r="NOP33" s="205"/>
      <c r="NOQ33" s="205"/>
      <c r="NOR33" s="205"/>
      <c r="NOS33" s="205"/>
      <c r="NOT33" s="205"/>
      <c r="NOU33" s="205"/>
      <c r="NOV33" s="205"/>
      <c r="NOW33" s="205"/>
      <c r="NOX33" s="205"/>
      <c r="NOY33" s="205"/>
      <c r="NOZ33" s="205"/>
      <c r="NPA33" s="205"/>
      <c r="NPB33" s="205"/>
      <c r="NPC33" s="205"/>
      <c r="NPD33" s="205"/>
      <c r="NPE33" s="205"/>
      <c r="NPF33" s="205"/>
      <c r="NPG33" s="205"/>
      <c r="NPH33" s="205"/>
      <c r="NPI33" s="205"/>
      <c r="NPJ33" s="205"/>
      <c r="NPK33" s="205"/>
      <c r="NPL33" s="205"/>
      <c r="NPM33" s="205"/>
      <c r="NPN33" s="205"/>
      <c r="NPO33" s="205"/>
      <c r="NPP33" s="205"/>
      <c r="NPQ33" s="205"/>
      <c r="NPR33" s="205"/>
      <c r="NPS33" s="205"/>
      <c r="NPT33" s="205"/>
      <c r="NPU33" s="205"/>
      <c r="NPV33" s="205"/>
      <c r="NPW33" s="205"/>
      <c r="NPX33" s="205"/>
      <c r="NPY33" s="205"/>
      <c r="NPZ33" s="205"/>
      <c r="NQA33" s="205"/>
      <c r="NQB33" s="205"/>
      <c r="NQC33" s="205"/>
      <c r="NQD33" s="205"/>
      <c r="NQE33" s="205"/>
      <c r="NQF33" s="205"/>
      <c r="NQG33" s="205"/>
      <c r="NQH33" s="205"/>
      <c r="NQI33" s="205"/>
      <c r="NQJ33" s="205"/>
      <c r="NQK33" s="205"/>
      <c r="NQL33" s="205"/>
      <c r="NQM33" s="205"/>
      <c r="NQN33" s="205"/>
      <c r="NQO33" s="205"/>
      <c r="NQP33" s="205"/>
      <c r="NQQ33" s="205"/>
      <c r="NQR33" s="205"/>
      <c r="NQS33" s="205"/>
      <c r="NQT33" s="205"/>
      <c r="NQU33" s="205"/>
      <c r="NQV33" s="205"/>
      <c r="NQW33" s="205"/>
      <c r="NQX33" s="205"/>
      <c r="NQY33" s="205"/>
      <c r="NQZ33" s="205"/>
      <c r="NRA33" s="205"/>
      <c r="NRB33" s="205"/>
      <c r="NRC33" s="205"/>
      <c r="NRD33" s="205"/>
      <c r="NRE33" s="205"/>
      <c r="NRF33" s="205"/>
      <c r="NRG33" s="205"/>
      <c r="NRH33" s="205"/>
      <c r="NRI33" s="205"/>
      <c r="NRJ33" s="205"/>
      <c r="NRK33" s="205"/>
      <c r="NRL33" s="205"/>
      <c r="NRM33" s="205"/>
      <c r="NRN33" s="205"/>
      <c r="NRO33" s="205"/>
      <c r="NRP33" s="205"/>
      <c r="NRQ33" s="205"/>
      <c r="NRR33" s="205"/>
      <c r="NRS33" s="205"/>
      <c r="NRT33" s="205"/>
      <c r="NRU33" s="205"/>
      <c r="NRV33" s="205"/>
      <c r="NRW33" s="205"/>
      <c r="NRX33" s="205"/>
      <c r="NRY33" s="205"/>
      <c r="NRZ33" s="205"/>
      <c r="NSA33" s="205"/>
      <c r="NSB33" s="205"/>
      <c r="NSC33" s="205"/>
      <c r="NSD33" s="205"/>
      <c r="NSE33" s="205"/>
      <c r="NSF33" s="205"/>
      <c r="NSG33" s="205"/>
      <c r="NSH33" s="205"/>
      <c r="NSI33" s="205"/>
      <c r="NSJ33" s="205"/>
      <c r="NSK33" s="205"/>
      <c r="NSL33" s="205"/>
      <c r="NSM33" s="205"/>
      <c r="NSN33" s="205"/>
      <c r="NSO33" s="205"/>
      <c r="NSP33" s="205"/>
      <c r="NSQ33" s="205"/>
      <c r="NSR33" s="205"/>
      <c r="NSS33" s="205"/>
      <c r="NST33" s="205"/>
      <c r="NSU33" s="205"/>
      <c r="NSV33" s="205"/>
      <c r="NSW33" s="205"/>
      <c r="NSX33" s="205"/>
      <c r="NSY33" s="205"/>
      <c r="NSZ33" s="205"/>
      <c r="NTA33" s="205"/>
      <c r="NTB33" s="205"/>
      <c r="NTC33" s="205"/>
      <c r="NTD33" s="205"/>
      <c r="NTE33" s="205"/>
      <c r="NTF33" s="205"/>
      <c r="NTG33" s="205"/>
      <c r="NTH33" s="205"/>
      <c r="NTI33" s="205"/>
      <c r="NTJ33" s="205"/>
      <c r="NTK33" s="205"/>
      <c r="NTL33" s="205"/>
      <c r="NTM33" s="205"/>
      <c r="NTN33" s="205"/>
      <c r="NTO33" s="205"/>
      <c r="NTP33" s="205"/>
      <c r="NTQ33" s="205"/>
      <c r="NTR33" s="205"/>
      <c r="NTS33" s="205"/>
      <c r="NTT33" s="205"/>
      <c r="NTU33" s="205"/>
      <c r="NTV33" s="205"/>
      <c r="NTW33" s="205"/>
      <c r="NTX33" s="205"/>
      <c r="NTY33" s="205"/>
      <c r="NTZ33" s="205"/>
      <c r="NUA33" s="205"/>
      <c r="NUB33" s="205"/>
      <c r="NUC33" s="205"/>
      <c r="NUD33" s="205"/>
      <c r="NUE33" s="205"/>
      <c r="NUF33" s="205"/>
      <c r="NUG33" s="205"/>
      <c r="NUH33" s="205"/>
      <c r="NUI33" s="205"/>
      <c r="NUJ33" s="205"/>
      <c r="NUK33" s="205"/>
      <c r="NUL33" s="205"/>
      <c r="NUM33" s="205"/>
      <c r="NUN33" s="205"/>
      <c r="NUO33" s="205"/>
      <c r="NUP33" s="205"/>
      <c r="NUQ33" s="205"/>
      <c r="NUR33" s="205"/>
      <c r="NUS33" s="205"/>
      <c r="NUT33" s="205"/>
      <c r="NUU33" s="205"/>
      <c r="NUV33" s="205"/>
      <c r="NUW33" s="205"/>
      <c r="NUX33" s="205"/>
      <c r="NUY33" s="205"/>
      <c r="NUZ33" s="205"/>
      <c r="NVA33" s="205"/>
      <c r="NVB33" s="205"/>
      <c r="NVC33" s="205"/>
      <c r="NVD33" s="205"/>
      <c r="NVE33" s="205"/>
      <c r="NVF33" s="205"/>
      <c r="NVG33" s="205"/>
      <c r="NVH33" s="205"/>
      <c r="NVI33" s="205"/>
      <c r="NVJ33" s="205"/>
      <c r="NVK33" s="205"/>
      <c r="NVL33" s="205"/>
      <c r="NVM33" s="205"/>
      <c r="NVN33" s="205"/>
      <c r="NVO33" s="205"/>
      <c r="NVP33" s="205"/>
      <c r="NVQ33" s="205"/>
      <c r="NVR33" s="205"/>
      <c r="NVS33" s="205"/>
      <c r="NVT33" s="205"/>
      <c r="NVU33" s="205"/>
      <c r="NVV33" s="205"/>
      <c r="NVW33" s="205"/>
      <c r="NVX33" s="205"/>
      <c r="NVY33" s="205"/>
      <c r="NVZ33" s="205"/>
      <c r="NWA33" s="205"/>
      <c r="NWB33" s="205"/>
      <c r="NWC33" s="205"/>
      <c r="NWD33" s="205"/>
      <c r="NWE33" s="205"/>
      <c r="NWF33" s="205"/>
      <c r="NWG33" s="205"/>
      <c r="NWH33" s="205"/>
      <c r="NWI33" s="205"/>
      <c r="NWJ33" s="205"/>
      <c r="NWK33" s="205"/>
      <c r="NWL33" s="205"/>
      <c r="NWM33" s="205"/>
      <c r="NWN33" s="205"/>
      <c r="NWO33" s="205"/>
      <c r="NWP33" s="205"/>
      <c r="NWQ33" s="205"/>
      <c r="NWR33" s="205"/>
      <c r="NWS33" s="205"/>
      <c r="NWT33" s="205"/>
      <c r="NWU33" s="205"/>
      <c r="NWV33" s="205"/>
      <c r="NWW33" s="205"/>
      <c r="NWX33" s="205"/>
      <c r="NWY33" s="205"/>
      <c r="NWZ33" s="205"/>
      <c r="NXA33" s="205"/>
      <c r="NXB33" s="205"/>
      <c r="NXC33" s="205"/>
      <c r="NXD33" s="205"/>
      <c r="NXE33" s="205"/>
      <c r="NXF33" s="205"/>
      <c r="NXG33" s="205"/>
      <c r="NXH33" s="205"/>
      <c r="NXI33" s="205"/>
      <c r="NXJ33" s="205"/>
      <c r="NXK33" s="205"/>
      <c r="NXL33" s="205"/>
      <c r="NXM33" s="205"/>
      <c r="NXN33" s="205"/>
      <c r="NXO33" s="205"/>
      <c r="NXP33" s="205"/>
      <c r="NXQ33" s="205"/>
      <c r="NXR33" s="205"/>
      <c r="NXS33" s="205"/>
      <c r="NXT33" s="205"/>
      <c r="NXU33" s="205"/>
      <c r="NXV33" s="205"/>
      <c r="NXW33" s="205"/>
      <c r="NXX33" s="205"/>
      <c r="NXY33" s="205"/>
      <c r="NXZ33" s="205"/>
      <c r="NYA33" s="205"/>
      <c r="NYB33" s="205"/>
      <c r="NYC33" s="205"/>
      <c r="NYD33" s="205"/>
      <c r="NYE33" s="205"/>
      <c r="NYF33" s="205"/>
      <c r="NYG33" s="205"/>
      <c r="NYH33" s="205"/>
      <c r="NYI33" s="205"/>
      <c r="NYJ33" s="205"/>
      <c r="NYK33" s="205"/>
      <c r="NYL33" s="205"/>
      <c r="NYM33" s="205"/>
      <c r="NYN33" s="205"/>
      <c r="NYO33" s="205"/>
      <c r="NYP33" s="205"/>
      <c r="NYQ33" s="205"/>
      <c r="NYR33" s="205"/>
      <c r="NYS33" s="205"/>
      <c r="NYT33" s="205"/>
      <c r="NYU33" s="205"/>
      <c r="NYV33" s="205"/>
      <c r="NYW33" s="205"/>
      <c r="NYX33" s="205"/>
      <c r="NYY33" s="205"/>
      <c r="NYZ33" s="205"/>
      <c r="NZA33" s="205"/>
      <c r="NZB33" s="205"/>
      <c r="NZC33" s="205"/>
      <c r="NZD33" s="205"/>
      <c r="NZE33" s="205"/>
      <c r="NZF33" s="205"/>
      <c r="NZG33" s="205"/>
      <c r="NZH33" s="205"/>
      <c r="NZI33" s="205"/>
      <c r="NZJ33" s="205"/>
      <c r="NZK33" s="205"/>
      <c r="NZL33" s="205"/>
      <c r="NZM33" s="205"/>
      <c r="NZN33" s="205"/>
      <c r="NZO33" s="205"/>
      <c r="NZP33" s="205"/>
      <c r="NZQ33" s="205"/>
      <c r="NZR33" s="205"/>
      <c r="NZS33" s="205"/>
      <c r="NZT33" s="205"/>
      <c r="NZU33" s="205"/>
      <c r="NZV33" s="205"/>
      <c r="NZW33" s="205"/>
      <c r="NZX33" s="205"/>
      <c r="NZY33" s="205"/>
      <c r="NZZ33" s="205"/>
      <c r="OAA33" s="205"/>
      <c r="OAB33" s="205"/>
      <c r="OAC33" s="205"/>
      <c r="OAD33" s="205"/>
      <c r="OAE33" s="205"/>
      <c r="OAF33" s="205"/>
      <c r="OAG33" s="205"/>
      <c r="OAH33" s="205"/>
      <c r="OAI33" s="205"/>
      <c r="OAJ33" s="205"/>
      <c r="OAK33" s="205"/>
      <c r="OAL33" s="205"/>
      <c r="OAM33" s="205"/>
      <c r="OAN33" s="205"/>
      <c r="OAO33" s="205"/>
      <c r="OAP33" s="205"/>
      <c r="OAQ33" s="205"/>
      <c r="OAR33" s="205"/>
      <c r="OAS33" s="205"/>
      <c r="OAT33" s="205"/>
      <c r="OAU33" s="205"/>
      <c r="OAV33" s="205"/>
      <c r="OAW33" s="205"/>
      <c r="OAX33" s="205"/>
      <c r="OAY33" s="205"/>
      <c r="OAZ33" s="205"/>
      <c r="OBA33" s="205"/>
      <c r="OBB33" s="205"/>
      <c r="OBC33" s="205"/>
      <c r="OBD33" s="205"/>
      <c r="OBE33" s="205"/>
      <c r="OBF33" s="205"/>
      <c r="OBG33" s="205"/>
      <c r="OBH33" s="205"/>
      <c r="OBI33" s="205"/>
      <c r="OBJ33" s="205"/>
      <c r="OBK33" s="205"/>
      <c r="OBL33" s="205"/>
      <c r="OBM33" s="205"/>
      <c r="OBN33" s="205"/>
      <c r="OBO33" s="205"/>
      <c r="OBP33" s="205"/>
      <c r="OBQ33" s="205"/>
      <c r="OBR33" s="205"/>
      <c r="OBS33" s="205"/>
      <c r="OBT33" s="205"/>
      <c r="OBU33" s="205"/>
      <c r="OBV33" s="205"/>
      <c r="OBW33" s="205"/>
      <c r="OBX33" s="205"/>
      <c r="OBY33" s="205"/>
      <c r="OBZ33" s="205"/>
      <c r="OCA33" s="205"/>
      <c r="OCB33" s="205"/>
      <c r="OCC33" s="205"/>
      <c r="OCD33" s="205"/>
      <c r="OCE33" s="205"/>
      <c r="OCF33" s="205"/>
      <c r="OCG33" s="205"/>
      <c r="OCH33" s="205"/>
      <c r="OCI33" s="205"/>
      <c r="OCJ33" s="205"/>
      <c r="OCK33" s="205"/>
      <c r="OCL33" s="205"/>
      <c r="OCM33" s="205"/>
      <c r="OCN33" s="205"/>
      <c r="OCO33" s="205"/>
      <c r="OCP33" s="205"/>
      <c r="OCQ33" s="205"/>
      <c r="OCR33" s="205"/>
      <c r="OCS33" s="205"/>
      <c r="OCT33" s="205"/>
      <c r="OCU33" s="205"/>
      <c r="OCV33" s="205"/>
      <c r="OCW33" s="205"/>
      <c r="OCX33" s="205"/>
      <c r="OCY33" s="205"/>
      <c r="OCZ33" s="205"/>
      <c r="ODA33" s="205"/>
      <c r="ODB33" s="205"/>
      <c r="ODC33" s="205"/>
      <c r="ODD33" s="205"/>
      <c r="ODE33" s="205"/>
      <c r="ODF33" s="205"/>
      <c r="ODG33" s="205"/>
      <c r="ODH33" s="205"/>
      <c r="ODI33" s="205"/>
      <c r="ODJ33" s="205"/>
      <c r="ODK33" s="205"/>
      <c r="ODL33" s="205"/>
      <c r="ODM33" s="205"/>
      <c r="ODN33" s="205"/>
      <c r="ODO33" s="205"/>
      <c r="ODP33" s="205"/>
      <c r="ODQ33" s="205"/>
      <c r="ODR33" s="205"/>
      <c r="ODS33" s="205"/>
      <c r="ODT33" s="205"/>
      <c r="ODU33" s="205"/>
      <c r="ODV33" s="205"/>
      <c r="ODW33" s="205"/>
      <c r="ODX33" s="205"/>
      <c r="ODY33" s="205"/>
      <c r="ODZ33" s="205"/>
      <c r="OEA33" s="205"/>
      <c r="OEB33" s="205"/>
      <c r="OEC33" s="205"/>
      <c r="OED33" s="205"/>
      <c r="OEE33" s="205"/>
      <c r="OEF33" s="205"/>
      <c r="OEG33" s="205"/>
      <c r="OEH33" s="205"/>
      <c r="OEI33" s="205"/>
      <c r="OEJ33" s="205"/>
      <c r="OEK33" s="205"/>
      <c r="OEL33" s="205"/>
      <c r="OEM33" s="205"/>
      <c r="OEN33" s="205"/>
      <c r="OEO33" s="205"/>
      <c r="OEP33" s="205"/>
      <c r="OEQ33" s="205"/>
      <c r="OER33" s="205"/>
      <c r="OES33" s="205"/>
      <c r="OET33" s="205"/>
      <c r="OEU33" s="205"/>
      <c r="OEV33" s="205"/>
      <c r="OEW33" s="205"/>
      <c r="OEX33" s="205"/>
      <c r="OEY33" s="205"/>
      <c r="OEZ33" s="205"/>
      <c r="OFA33" s="205"/>
      <c r="OFB33" s="205"/>
      <c r="OFC33" s="205"/>
      <c r="OFD33" s="205"/>
      <c r="OFE33" s="205"/>
      <c r="OFF33" s="205"/>
      <c r="OFG33" s="205"/>
      <c r="OFH33" s="205"/>
      <c r="OFI33" s="205"/>
      <c r="OFJ33" s="205"/>
      <c r="OFK33" s="205"/>
      <c r="OFL33" s="205"/>
      <c r="OFM33" s="205"/>
      <c r="OFN33" s="205"/>
      <c r="OFO33" s="205"/>
      <c r="OFP33" s="205"/>
      <c r="OFQ33" s="205"/>
      <c r="OFR33" s="205"/>
      <c r="OFS33" s="205"/>
      <c r="OFT33" s="205"/>
      <c r="OFU33" s="205"/>
      <c r="OFV33" s="205"/>
      <c r="OFW33" s="205"/>
      <c r="OFX33" s="205"/>
      <c r="OFY33" s="205"/>
      <c r="OFZ33" s="205"/>
      <c r="OGA33" s="205"/>
      <c r="OGB33" s="205"/>
      <c r="OGC33" s="205"/>
      <c r="OGD33" s="205"/>
      <c r="OGE33" s="205"/>
      <c r="OGF33" s="205"/>
      <c r="OGG33" s="205"/>
      <c r="OGH33" s="205"/>
      <c r="OGI33" s="205"/>
      <c r="OGJ33" s="205"/>
      <c r="OGK33" s="205"/>
      <c r="OGL33" s="205"/>
      <c r="OGM33" s="205"/>
      <c r="OGN33" s="205"/>
      <c r="OGO33" s="205"/>
      <c r="OGP33" s="205"/>
      <c r="OGQ33" s="205"/>
      <c r="OGR33" s="205"/>
      <c r="OGS33" s="205"/>
      <c r="OGT33" s="205"/>
      <c r="OGU33" s="205"/>
      <c r="OGV33" s="205"/>
      <c r="OGW33" s="205"/>
      <c r="OGX33" s="205"/>
      <c r="OGY33" s="205"/>
      <c r="OGZ33" s="205"/>
      <c r="OHA33" s="205"/>
      <c r="OHB33" s="205"/>
      <c r="OHC33" s="205"/>
      <c r="OHD33" s="205"/>
      <c r="OHE33" s="205"/>
      <c r="OHF33" s="205"/>
      <c r="OHG33" s="205"/>
      <c r="OHH33" s="205"/>
      <c r="OHI33" s="205"/>
      <c r="OHJ33" s="205"/>
      <c r="OHK33" s="205"/>
      <c r="OHL33" s="205"/>
      <c r="OHM33" s="205"/>
      <c r="OHN33" s="205"/>
      <c r="OHO33" s="205"/>
      <c r="OHP33" s="205"/>
      <c r="OHQ33" s="205"/>
      <c r="OHR33" s="205"/>
      <c r="OHS33" s="205"/>
      <c r="OHT33" s="205"/>
      <c r="OHU33" s="205"/>
      <c r="OHV33" s="205"/>
      <c r="OHW33" s="205"/>
      <c r="OHX33" s="205"/>
      <c r="OHY33" s="205"/>
      <c r="OHZ33" s="205"/>
      <c r="OIA33" s="205"/>
      <c r="OIB33" s="205"/>
      <c r="OIC33" s="205"/>
      <c r="OID33" s="205"/>
      <c r="OIE33" s="205"/>
      <c r="OIF33" s="205"/>
      <c r="OIG33" s="205"/>
      <c r="OIH33" s="205"/>
      <c r="OII33" s="205"/>
      <c r="OIJ33" s="205"/>
      <c r="OIK33" s="205"/>
      <c r="OIL33" s="205"/>
      <c r="OIM33" s="205"/>
      <c r="OIN33" s="205"/>
      <c r="OIO33" s="205"/>
      <c r="OIP33" s="205"/>
      <c r="OIQ33" s="205"/>
      <c r="OIR33" s="205"/>
      <c r="OIS33" s="205"/>
      <c r="OIT33" s="205"/>
      <c r="OIU33" s="205"/>
      <c r="OIV33" s="205"/>
      <c r="OIW33" s="205"/>
      <c r="OIX33" s="205"/>
      <c r="OIY33" s="205"/>
      <c r="OIZ33" s="205"/>
      <c r="OJA33" s="205"/>
      <c r="OJB33" s="205"/>
      <c r="OJC33" s="205"/>
      <c r="OJD33" s="205"/>
      <c r="OJE33" s="205"/>
      <c r="OJF33" s="205"/>
      <c r="OJG33" s="205"/>
      <c r="OJH33" s="205"/>
      <c r="OJI33" s="205"/>
      <c r="OJJ33" s="205"/>
      <c r="OJK33" s="205"/>
      <c r="OJL33" s="205"/>
      <c r="OJM33" s="205"/>
      <c r="OJN33" s="205"/>
      <c r="OJO33" s="205"/>
      <c r="OJP33" s="205"/>
      <c r="OJQ33" s="205"/>
      <c r="OJR33" s="205"/>
      <c r="OJS33" s="205"/>
      <c r="OJT33" s="205"/>
      <c r="OJU33" s="205"/>
      <c r="OJV33" s="205"/>
      <c r="OJW33" s="205"/>
      <c r="OJX33" s="205"/>
      <c r="OJY33" s="205"/>
      <c r="OJZ33" s="205"/>
      <c r="OKA33" s="205"/>
      <c r="OKB33" s="205"/>
      <c r="OKC33" s="205"/>
      <c r="OKD33" s="205"/>
      <c r="OKE33" s="205"/>
      <c r="OKF33" s="205"/>
      <c r="OKG33" s="205"/>
      <c r="OKH33" s="205"/>
      <c r="OKI33" s="205"/>
      <c r="OKJ33" s="205"/>
      <c r="OKK33" s="205"/>
      <c r="OKL33" s="205"/>
      <c r="OKM33" s="205"/>
      <c r="OKN33" s="205"/>
      <c r="OKO33" s="205"/>
      <c r="OKP33" s="205"/>
      <c r="OKQ33" s="205"/>
      <c r="OKR33" s="205"/>
      <c r="OKS33" s="205"/>
      <c r="OKT33" s="205"/>
      <c r="OKU33" s="205"/>
      <c r="OKV33" s="205"/>
      <c r="OKW33" s="205"/>
      <c r="OKX33" s="205"/>
      <c r="OKY33" s="205"/>
      <c r="OKZ33" s="205"/>
      <c r="OLA33" s="205"/>
      <c r="OLB33" s="205"/>
      <c r="OLC33" s="205"/>
      <c r="OLD33" s="205"/>
      <c r="OLE33" s="205"/>
      <c r="OLF33" s="205"/>
      <c r="OLG33" s="205"/>
      <c r="OLH33" s="205"/>
      <c r="OLI33" s="205"/>
      <c r="OLJ33" s="205"/>
      <c r="OLK33" s="205"/>
      <c r="OLL33" s="205"/>
      <c r="OLM33" s="205"/>
      <c r="OLN33" s="205"/>
      <c r="OLO33" s="205"/>
      <c r="OLP33" s="205"/>
      <c r="OLQ33" s="205"/>
      <c r="OLR33" s="205"/>
      <c r="OLS33" s="205"/>
      <c r="OLT33" s="205"/>
      <c r="OLU33" s="205"/>
      <c r="OLV33" s="205"/>
      <c r="OLW33" s="205"/>
      <c r="OLX33" s="205"/>
      <c r="OLY33" s="205"/>
      <c r="OLZ33" s="205"/>
      <c r="OMA33" s="205"/>
      <c r="OMB33" s="205"/>
      <c r="OMC33" s="205"/>
      <c r="OMD33" s="205"/>
      <c r="OME33" s="205"/>
      <c r="OMF33" s="205"/>
      <c r="OMG33" s="205"/>
      <c r="OMH33" s="205"/>
      <c r="OMI33" s="205"/>
      <c r="OMJ33" s="205"/>
      <c r="OMK33" s="205"/>
      <c r="OML33" s="205"/>
      <c r="OMM33" s="205"/>
      <c r="OMN33" s="205"/>
      <c r="OMO33" s="205"/>
      <c r="OMP33" s="205"/>
      <c r="OMQ33" s="205"/>
      <c r="OMR33" s="205"/>
      <c r="OMS33" s="205"/>
      <c r="OMT33" s="205"/>
      <c r="OMU33" s="205"/>
      <c r="OMV33" s="205"/>
      <c r="OMW33" s="205"/>
      <c r="OMX33" s="205"/>
      <c r="OMY33" s="205"/>
      <c r="OMZ33" s="205"/>
      <c r="ONA33" s="205"/>
      <c r="ONB33" s="205"/>
      <c r="ONC33" s="205"/>
      <c r="OND33" s="205"/>
      <c r="ONE33" s="205"/>
      <c r="ONF33" s="205"/>
      <c r="ONG33" s="205"/>
      <c r="ONH33" s="205"/>
      <c r="ONI33" s="205"/>
      <c r="ONJ33" s="205"/>
      <c r="ONK33" s="205"/>
      <c r="ONL33" s="205"/>
      <c r="ONM33" s="205"/>
      <c r="ONN33" s="205"/>
      <c r="ONO33" s="205"/>
      <c r="ONP33" s="205"/>
      <c r="ONQ33" s="205"/>
      <c r="ONR33" s="205"/>
      <c r="ONS33" s="205"/>
      <c r="ONT33" s="205"/>
      <c r="ONU33" s="205"/>
      <c r="ONV33" s="205"/>
      <c r="ONW33" s="205"/>
      <c r="ONX33" s="205"/>
      <c r="ONY33" s="205"/>
      <c r="ONZ33" s="205"/>
      <c r="OOA33" s="205"/>
      <c r="OOB33" s="205"/>
      <c r="OOC33" s="205"/>
      <c r="OOD33" s="205"/>
      <c r="OOE33" s="205"/>
      <c r="OOF33" s="205"/>
      <c r="OOG33" s="205"/>
      <c r="OOH33" s="205"/>
      <c r="OOI33" s="205"/>
      <c r="OOJ33" s="205"/>
      <c r="OOK33" s="205"/>
      <c r="OOL33" s="205"/>
      <c r="OOM33" s="205"/>
      <c r="OON33" s="205"/>
      <c r="OOO33" s="205"/>
      <c r="OOP33" s="205"/>
      <c r="OOQ33" s="205"/>
      <c r="OOR33" s="205"/>
      <c r="OOS33" s="205"/>
      <c r="OOT33" s="205"/>
      <c r="OOU33" s="205"/>
      <c r="OOV33" s="205"/>
      <c r="OOW33" s="205"/>
      <c r="OOX33" s="205"/>
      <c r="OOY33" s="205"/>
      <c r="OOZ33" s="205"/>
      <c r="OPA33" s="205"/>
      <c r="OPB33" s="205"/>
      <c r="OPC33" s="205"/>
      <c r="OPD33" s="205"/>
      <c r="OPE33" s="205"/>
      <c r="OPF33" s="205"/>
      <c r="OPG33" s="205"/>
      <c r="OPH33" s="205"/>
      <c r="OPI33" s="205"/>
      <c r="OPJ33" s="205"/>
      <c r="OPK33" s="205"/>
      <c r="OPL33" s="205"/>
      <c r="OPM33" s="205"/>
      <c r="OPN33" s="205"/>
      <c r="OPO33" s="205"/>
      <c r="OPP33" s="205"/>
      <c r="OPQ33" s="205"/>
      <c r="OPR33" s="205"/>
      <c r="OPS33" s="205"/>
      <c r="OPT33" s="205"/>
      <c r="OPU33" s="205"/>
      <c r="OPV33" s="205"/>
      <c r="OPW33" s="205"/>
      <c r="OPX33" s="205"/>
      <c r="OPY33" s="205"/>
      <c r="OPZ33" s="205"/>
      <c r="OQA33" s="205"/>
      <c r="OQB33" s="205"/>
      <c r="OQC33" s="205"/>
      <c r="OQD33" s="205"/>
      <c r="OQE33" s="205"/>
      <c r="OQF33" s="205"/>
      <c r="OQG33" s="205"/>
      <c r="OQH33" s="205"/>
      <c r="OQI33" s="205"/>
      <c r="OQJ33" s="205"/>
      <c r="OQK33" s="205"/>
      <c r="OQL33" s="205"/>
      <c r="OQM33" s="205"/>
      <c r="OQN33" s="205"/>
      <c r="OQO33" s="205"/>
      <c r="OQP33" s="205"/>
      <c r="OQQ33" s="205"/>
      <c r="OQR33" s="205"/>
      <c r="OQS33" s="205"/>
      <c r="OQT33" s="205"/>
      <c r="OQU33" s="205"/>
      <c r="OQV33" s="205"/>
      <c r="OQW33" s="205"/>
      <c r="OQX33" s="205"/>
      <c r="OQY33" s="205"/>
      <c r="OQZ33" s="205"/>
      <c r="ORA33" s="205"/>
      <c r="ORB33" s="205"/>
      <c r="ORC33" s="205"/>
      <c r="ORD33" s="205"/>
      <c r="ORE33" s="205"/>
      <c r="ORF33" s="205"/>
      <c r="ORG33" s="205"/>
      <c r="ORH33" s="205"/>
      <c r="ORI33" s="205"/>
      <c r="ORJ33" s="205"/>
      <c r="ORK33" s="205"/>
      <c r="ORL33" s="205"/>
      <c r="ORM33" s="205"/>
      <c r="ORN33" s="205"/>
      <c r="ORO33" s="205"/>
      <c r="ORP33" s="205"/>
      <c r="ORQ33" s="205"/>
      <c r="ORR33" s="205"/>
      <c r="ORS33" s="205"/>
      <c r="ORT33" s="205"/>
      <c r="ORU33" s="205"/>
      <c r="ORV33" s="205"/>
      <c r="ORW33" s="205"/>
      <c r="ORX33" s="205"/>
      <c r="ORY33" s="205"/>
      <c r="ORZ33" s="205"/>
      <c r="OSA33" s="205"/>
      <c r="OSB33" s="205"/>
      <c r="OSC33" s="205"/>
      <c r="OSD33" s="205"/>
      <c r="OSE33" s="205"/>
      <c r="OSF33" s="205"/>
      <c r="OSG33" s="205"/>
      <c r="OSH33" s="205"/>
      <c r="OSI33" s="205"/>
      <c r="OSJ33" s="205"/>
      <c r="OSK33" s="205"/>
      <c r="OSL33" s="205"/>
      <c r="OSM33" s="205"/>
      <c r="OSN33" s="205"/>
      <c r="OSO33" s="205"/>
      <c r="OSP33" s="205"/>
      <c r="OSQ33" s="205"/>
      <c r="OSR33" s="205"/>
      <c r="OSS33" s="205"/>
      <c r="OST33" s="205"/>
      <c r="OSU33" s="205"/>
      <c r="OSV33" s="205"/>
      <c r="OSW33" s="205"/>
      <c r="OSX33" s="205"/>
      <c r="OSY33" s="205"/>
      <c r="OSZ33" s="205"/>
      <c r="OTA33" s="205"/>
      <c r="OTB33" s="205"/>
      <c r="OTC33" s="205"/>
      <c r="OTD33" s="205"/>
      <c r="OTE33" s="205"/>
      <c r="OTF33" s="205"/>
      <c r="OTG33" s="205"/>
      <c r="OTH33" s="205"/>
      <c r="OTI33" s="205"/>
      <c r="OTJ33" s="205"/>
      <c r="OTK33" s="205"/>
      <c r="OTL33" s="205"/>
      <c r="OTM33" s="205"/>
      <c r="OTN33" s="205"/>
      <c r="OTO33" s="205"/>
      <c r="OTP33" s="205"/>
      <c r="OTQ33" s="205"/>
      <c r="OTR33" s="205"/>
      <c r="OTS33" s="205"/>
      <c r="OTT33" s="205"/>
      <c r="OTU33" s="205"/>
      <c r="OTV33" s="205"/>
      <c r="OTW33" s="205"/>
      <c r="OTX33" s="205"/>
      <c r="OTY33" s="205"/>
      <c r="OTZ33" s="205"/>
      <c r="OUA33" s="205"/>
      <c r="OUB33" s="205"/>
      <c r="OUC33" s="205"/>
      <c r="OUD33" s="205"/>
      <c r="OUE33" s="205"/>
      <c r="OUF33" s="205"/>
      <c r="OUG33" s="205"/>
      <c r="OUH33" s="205"/>
      <c r="OUI33" s="205"/>
      <c r="OUJ33" s="205"/>
      <c r="OUK33" s="205"/>
      <c r="OUL33" s="205"/>
      <c r="OUM33" s="205"/>
      <c r="OUN33" s="205"/>
      <c r="OUO33" s="205"/>
      <c r="OUP33" s="205"/>
      <c r="OUQ33" s="205"/>
      <c r="OUR33" s="205"/>
      <c r="OUS33" s="205"/>
      <c r="OUT33" s="205"/>
      <c r="OUU33" s="205"/>
      <c r="OUV33" s="205"/>
      <c r="OUW33" s="205"/>
      <c r="OUX33" s="205"/>
      <c r="OUY33" s="205"/>
      <c r="OUZ33" s="205"/>
      <c r="OVA33" s="205"/>
      <c r="OVB33" s="205"/>
      <c r="OVC33" s="205"/>
      <c r="OVD33" s="205"/>
      <c r="OVE33" s="205"/>
      <c r="OVF33" s="205"/>
      <c r="OVG33" s="205"/>
      <c r="OVH33" s="205"/>
      <c r="OVI33" s="205"/>
      <c r="OVJ33" s="205"/>
      <c r="OVK33" s="205"/>
      <c r="OVL33" s="205"/>
      <c r="OVM33" s="205"/>
      <c r="OVN33" s="205"/>
      <c r="OVO33" s="205"/>
      <c r="OVP33" s="205"/>
      <c r="OVQ33" s="205"/>
      <c r="OVR33" s="205"/>
      <c r="OVS33" s="205"/>
      <c r="OVT33" s="205"/>
      <c r="OVU33" s="205"/>
      <c r="OVV33" s="205"/>
      <c r="OVW33" s="205"/>
      <c r="OVX33" s="205"/>
      <c r="OVY33" s="205"/>
      <c r="OVZ33" s="205"/>
      <c r="OWA33" s="205"/>
      <c r="OWB33" s="205"/>
      <c r="OWC33" s="205"/>
      <c r="OWD33" s="205"/>
      <c r="OWE33" s="205"/>
      <c r="OWF33" s="205"/>
      <c r="OWG33" s="205"/>
      <c r="OWH33" s="205"/>
      <c r="OWI33" s="205"/>
      <c r="OWJ33" s="205"/>
      <c r="OWK33" s="205"/>
      <c r="OWL33" s="205"/>
      <c r="OWM33" s="205"/>
      <c r="OWN33" s="205"/>
      <c r="OWO33" s="205"/>
      <c r="OWP33" s="205"/>
      <c r="OWQ33" s="205"/>
      <c r="OWR33" s="205"/>
      <c r="OWS33" s="205"/>
      <c r="OWT33" s="205"/>
      <c r="OWU33" s="205"/>
      <c r="OWV33" s="205"/>
      <c r="OWW33" s="205"/>
      <c r="OWX33" s="205"/>
      <c r="OWY33" s="205"/>
      <c r="OWZ33" s="205"/>
      <c r="OXA33" s="205"/>
      <c r="OXB33" s="205"/>
      <c r="OXC33" s="205"/>
      <c r="OXD33" s="205"/>
      <c r="OXE33" s="205"/>
      <c r="OXF33" s="205"/>
      <c r="OXG33" s="205"/>
      <c r="OXH33" s="205"/>
      <c r="OXI33" s="205"/>
      <c r="OXJ33" s="205"/>
      <c r="OXK33" s="205"/>
      <c r="OXL33" s="205"/>
      <c r="OXM33" s="205"/>
      <c r="OXN33" s="205"/>
      <c r="OXO33" s="205"/>
      <c r="OXP33" s="205"/>
      <c r="OXQ33" s="205"/>
      <c r="OXR33" s="205"/>
      <c r="OXS33" s="205"/>
      <c r="OXT33" s="205"/>
      <c r="OXU33" s="205"/>
      <c r="OXV33" s="205"/>
      <c r="OXW33" s="205"/>
      <c r="OXX33" s="205"/>
      <c r="OXY33" s="205"/>
      <c r="OXZ33" s="205"/>
      <c r="OYA33" s="205"/>
      <c r="OYB33" s="205"/>
      <c r="OYC33" s="205"/>
      <c r="OYD33" s="205"/>
      <c r="OYE33" s="205"/>
      <c r="OYF33" s="205"/>
      <c r="OYG33" s="205"/>
      <c r="OYH33" s="205"/>
      <c r="OYI33" s="205"/>
      <c r="OYJ33" s="205"/>
      <c r="OYK33" s="205"/>
      <c r="OYL33" s="205"/>
      <c r="OYM33" s="205"/>
      <c r="OYN33" s="205"/>
      <c r="OYO33" s="205"/>
      <c r="OYP33" s="205"/>
      <c r="OYQ33" s="205"/>
      <c r="OYR33" s="205"/>
      <c r="OYS33" s="205"/>
      <c r="OYT33" s="205"/>
      <c r="OYU33" s="205"/>
      <c r="OYV33" s="205"/>
      <c r="OYW33" s="205"/>
      <c r="OYX33" s="205"/>
      <c r="OYY33" s="205"/>
      <c r="OYZ33" s="205"/>
      <c r="OZA33" s="205"/>
      <c r="OZB33" s="205"/>
      <c r="OZC33" s="205"/>
      <c r="OZD33" s="205"/>
      <c r="OZE33" s="205"/>
      <c r="OZF33" s="205"/>
      <c r="OZG33" s="205"/>
      <c r="OZH33" s="205"/>
      <c r="OZI33" s="205"/>
      <c r="OZJ33" s="205"/>
      <c r="OZK33" s="205"/>
      <c r="OZL33" s="205"/>
      <c r="OZM33" s="205"/>
      <c r="OZN33" s="205"/>
      <c r="OZO33" s="205"/>
      <c r="OZP33" s="205"/>
      <c r="OZQ33" s="205"/>
      <c r="OZR33" s="205"/>
      <c r="OZS33" s="205"/>
      <c r="OZT33" s="205"/>
      <c r="OZU33" s="205"/>
      <c r="OZV33" s="205"/>
      <c r="OZW33" s="205"/>
      <c r="OZX33" s="205"/>
      <c r="OZY33" s="205"/>
      <c r="OZZ33" s="205"/>
      <c r="PAA33" s="205"/>
      <c r="PAB33" s="205"/>
      <c r="PAC33" s="205"/>
      <c r="PAD33" s="205"/>
      <c r="PAE33" s="205"/>
      <c r="PAF33" s="205"/>
      <c r="PAG33" s="205"/>
      <c r="PAH33" s="205"/>
      <c r="PAI33" s="205"/>
      <c r="PAJ33" s="205"/>
      <c r="PAK33" s="205"/>
      <c r="PAL33" s="205"/>
      <c r="PAM33" s="205"/>
      <c r="PAN33" s="205"/>
      <c r="PAO33" s="205"/>
      <c r="PAP33" s="205"/>
      <c r="PAQ33" s="205"/>
      <c r="PAR33" s="205"/>
      <c r="PAS33" s="205"/>
      <c r="PAT33" s="205"/>
      <c r="PAU33" s="205"/>
      <c r="PAV33" s="205"/>
      <c r="PAW33" s="205"/>
      <c r="PAX33" s="205"/>
      <c r="PAY33" s="205"/>
      <c r="PAZ33" s="205"/>
      <c r="PBA33" s="205"/>
      <c r="PBB33" s="205"/>
      <c r="PBC33" s="205"/>
      <c r="PBD33" s="205"/>
      <c r="PBE33" s="205"/>
      <c r="PBF33" s="205"/>
      <c r="PBG33" s="205"/>
      <c r="PBH33" s="205"/>
      <c r="PBI33" s="205"/>
      <c r="PBJ33" s="205"/>
      <c r="PBK33" s="205"/>
      <c r="PBL33" s="205"/>
      <c r="PBM33" s="205"/>
      <c r="PBN33" s="205"/>
      <c r="PBO33" s="205"/>
      <c r="PBP33" s="205"/>
      <c r="PBQ33" s="205"/>
      <c r="PBR33" s="205"/>
      <c r="PBS33" s="205"/>
      <c r="PBT33" s="205"/>
      <c r="PBU33" s="205"/>
      <c r="PBV33" s="205"/>
      <c r="PBW33" s="205"/>
      <c r="PBX33" s="205"/>
      <c r="PBY33" s="205"/>
      <c r="PBZ33" s="205"/>
      <c r="PCA33" s="205"/>
      <c r="PCB33" s="205"/>
      <c r="PCC33" s="205"/>
      <c r="PCD33" s="205"/>
      <c r="PCE33" s="205"/>
      <c r="PCF33" s="205"/>
      <c r="PCG33" s="205"/>
      <c r="PCH33" s="205"/>
      <c r="PCI33" s="205"/>
      <c r="PCJ33" s="205"/>
      <c r="PCK33" s="205"/>
      <c r="PCL33" s="205"/>
      <c r="PCM33" s="205"/>
      <c r="PCN33" s="205"/>
      <c r="PCO33" s="205"/>
      <c r="PCP33" s="205"/>
      <c r="PCQ33" s="205"/>
      <c r="PCR33" s="205"/>
      <c r="PCS33" s="205"/>
      <c r="PCT33" s="205"/>
      <c r="PCU33" s="205"/>
      <c r="PCV33" s="205"/>
      <c r="PCW33" s="205"/>
      <c r="PCX33" s="205"/>
      <c r="PCY33" s="205"/>
      <c r="PCZ33" s="205"/>
      <c r="PDA33" s="205"/>
      <c r="PDB33" s="205"/>
      <c r="PDC33" s="205"/>
      <c r="PDD33" s="205"/>
      <c r="PDE33" s="205"/>
      <c r="PDF33" s="205"/>
      <c r="PDG33" s="205"/>
      <c r="PDH33" s="205"/>
      <c r="PDI33" s="205"/>
      <c r="PDJ33" s="205"/>
      <c r="PDK33" s="205"/>
      <c r="PDL33" s="205"/>
      <c r="PDM33" s="205"/>
      <c r="PDN33" s="205"/>
      <c r="PDO33" s="205"/>
      <c r="PDP33" s="205"/>
      <c r="PDQ33" s="205"/>
      <c r="PDR33" s="205"/>
      <c r="PDS33" s="205"/>
      <c r="PDT33" s="205"/>
      <c r="PDU33" s="205"/>
      <c r="PDV33" s="205"/>
      <c r="PDW33" s="205"/>
      <c r="PDX33" s="205"/>
      <c r="PDY33" s="205"/>
      <c r="PDZ33" s="205"/>
      <c r="PEA33" s="205"/>
      <c r="PEB33" s="205"/>
      <c r="PEC33" s="205"/>
      <c r="PED33" s="205"/>
      <c r="PEE33" s="205"/>
      <c r="PEF33" s="205"/>
      <c r="PEG33" s="205"/>
      <c r="PEH33" s="205"/>
      <c r="PEI33" s="205"/>
      <c r="PEJ33" s="205"/>
      <c r="PEK33" s="205"/>
      <c r="PEL33" s="205"/>
      <c r="PEM33" s="205"/>
      <c r="PEN33" s="205"/>
      <c r="PEO33" s="205"/>
      <c r="PEP33" s="205"/>
      <c r="PEQ33" s="205"/>
      <c r="PER33" s="205"/>
      <c r="PES33" s="205"/>
      <c r="PET33" s="205"/>
      <c r="PEU33" s="205"/>
      <c r="PEV33" s="205"/>
      <c r="PEW33" s="205"/>
      <c r="PEX33" s="205"/>
      <c r="PEY33" s="205"/>
      <c r="PEZ33" s="205"/>
      <c r="PFA33" s="205"/>
      <c r="PFB33" s="205"/>
      <c r="PFC33" s="205"/>
      <c r="PFD33" s="205"/>
      <c r="PFE33" s="205"/>
      <c r="PFF33" s="205"/>
      <c r="PFG33" s="205"/>
      <c r="PFH33" s="205"/>
      <c r="PFI33" s="205"/>
      <c r="PFJ33" s="205"/>
      <c r="PFK33" s="205"/>
      <c r="PFL33" s="205"/>
      <c r="PFM33" s="205"/>
      <c r="PFN33" s="205"/>
      <c r="PFO33" s="205"/>
      <c r="PFP33" s="205"/>
      <c r="PFQ33" s="205"/>
      <c r="PFR33" s="205"/>
      <c r="PFS33" s="205"/>
      <c r="PFT33" s="205"/>
      <c r="PFU33" s="205"/>
      <c r="PFV33" s="205"/>
      <c r="PFW33" s="205"/>
      <c r="PFX33" s="205"/>
      <c r="PFY33" s="205"/>
      <c r="PFZ33" s="205"/>
      <c r="PGA33" s="205"/>
      <c r="PGB33" s="205"/>
      <c r="PGC33" s="205"/>
      <c r="PGD33" s="205"/>
      <c r="PGE33" s="205"/>
      <c r="PGF33" s="205"/>
      <c r="PGG33" s="205"/>
      <c r="PGH33" s="205"/>
      <c r="PGI33" s="205"/>
      <c r="PGJ33" s="205"/>
      <c r="PGK33" s="205"/>
      <c r="PGL33" s="205"/>
      <c r="PGM33" s="205"/>
      <c r="PGN33" s="205"/>
      <c r="PGO33" s="205"/>
      <c r="PGP33" s="205"/>
      <c r="PGQ33" s="205"/>
      <c r="PGR33" s="205"/>
      <c r="PGS33" s="205"/>
      <c r="PGT33" s="205"/>
      <c r="PGU33" s="205"/>
      <c r="PGV33" s="205"/>
      <c r="PGW33" s="205"/>
      <c r="PGX33" s="205"/>
      <c r="PGY33" s="205"/>
      <c r="PGZ33" s="205"/>
      <c r="PHA33" s="205"/>
      <c r="PHB33" s="205"/>
      <c r="PHC33" s="205"/>
      <c r="PHD33" s="205"/>
      <c r="PHE33" s="205"/>
      <c r="PHF33" s="205"/>
      <c r="PHG33" s="205"/>
      <c r="PHH33" s="205"/>
      <c r="PHI33" s="205"/>
      <c r="PHJ33" s="205"/>
      <c r="PHK33" s="205"/>
      <c r="PHL33" s="205"/>
      <c r="PHM33" s="205"/>
      <c r="PHN33" s="205"/>
      <c r="PHO33" s="205"/>
      <c r="PHP33" s="205"/>
      <c r="PHQ33" s="205"/>
      <c r="PHR33" s="205"/>
      <c r="PHS33" s="205"/>
      <c r="PHT33" s="205"/>
      <c r="PHU33" s="205"/>
      <c r="PHV33" s="205"/>
      <c r="PHW33" s="205"/>
      <c r="PHX33" s="205"/>
      <c r="PHY33" s="205"/>
      <c r="PHZ33" s="205"/>
      <c r="PIA33" s="205"/>
      <c r="PIB33" s="205"/>
      <c r="PIC33" s="205"/>
      <c r="PID33" s="205"/>
      <c r="PIE33" s="205"/>
      <c r="PIF33" s="205"/>
      <c r="PIG33" s="205"/>
      <c r="PIH33" s="205"/>
      <c r="PII33" s="205"/>
      <c r="PIJ33" s="205"/>
      <c r="PIK33" s="205"/>
      <c r="PIL33" s="205"/>
      <c r="PIM33" s="205"/>
      <c r="PIN33" s="205"/>
      <c r="PIO33" s="205"/>
      <c r="PIP33" s="205"/>
      <c r="PIQ33" s="205"/>
      <c r="PIR33" s="205"/>
      <c r="PIS33" s="205"/>
      <c r="PIT33" s="205"/>
      <c r="PIU33" s="205"/>
      <c r="PIV33" s="205"/>
      <c r="PIW33" s="205"/>
      <c r="PIX33" s="205"/>
      <c r="PIY33" s="205"/>
      <c r="PIZ33" s="205"/>
      <c r="PJA33" s="205"/>
      <c r="PJB33" s="205"/>
      <c r="PJC33" s="205"/>
      <c r="PJD33" s="205"/>
      <c r="PJE33" s="205"/>
      <c r="PJF33" s="205"/>
      <c r="PJG33" s="205"/>
      <c r="PJH33" s="205"/>
      <c r="PJI33" s="205"/>
      <c r="PJJ33" s="205"/>
      <c r="PJK33" s="205"/>
      <c r="PJL33" s="205"/>
      <c r="PJM33" s="205"/>
      <c r="PJN33" s="205"/>
      <c r="PJO33" s="205"/>
      <c r="PJP33" s="205"/>
      <c r="PJQ33" s="205"/>
      <c r="PJR33" s="205"/>
      <c r="PJS33" s="205"/>
      <c r="PJT33" s="205"/>
      <c r="PJU33" s="205"/>
      <c r="PJV33" s="205"/>
      <c r="PJW33" s="205"/>
      <c r="PJX33" s="205"/>
      <c r="PJY33" s="205"/>
      <c r="PJZ33" s="205"/>
      <c r="PKA33" s="205"/>
      <c r="PKB33" s="205"/>
      <c r="PKC33" s="205"/>
      <c r="PKD33" s="205"/>
      <c r="PKE33" s="205"/>
      <c r="PKF33" s="205"/>
      <c r="PKG33" s="205"/>
      <c r="PKH33" s="205"/>
      <c r="PKI33" s="205"/>
      <c r="PKJ33" s="205"/>
      <c r="PKK33" s="205"/>
      <c r="PKL33" s="205"/>
      <c r="PKM33" s="205"/>
      <c r="PKN33" s="205"/>
      <c r="PKO33" s="205"/>
      <c r="PKP33" s="205"/>
      <c r="PKQ33" s="205"/>
      <c r="PKR33" s="205"/>
      <c r="PKS33" s="205"/>
      <c r="PKT33" s="205"/>
      <c r="PKU33" s="205"/>
      <c r="PKV33" s="205"/>
      <c r="PKW33" s="205"/>
      <c r="PKX33" s="205"/>
      <c r="PKY33" s="205"/>
      <c r="PKZ33" s="205"/>
      <c r="PLA33" s="205"/>
      <c r="PLB33" s="205"/>
      <c r="PLC33" s="205"/>
      <c r="PLD33" s="205"/>
      <c r="PLE33" s="205"/>
      <c r="PLF33" s="205"/>
      <c r="PLG33" s="205"/>
      <c r="PLH33" s="205"/>
      <c r="PLI33" s="205"/>
      <c r="PLJ33" s="205"/>
      <c r="PLK33" s="205"/>
      <c r="PLL33" s="205"/>
      <c r="PLM33" s="205"/>
      <c r="PLN33" s="205"/>
      <c r="PLO33" s="205"/>
      <c r="PLP33" s="205"/>
      <c r="PLQ33" s="205"/>
      <c r="PLR33" s="205"/>
      <c r="PLS33" s="205"/>
      <c r="PLT33" s="205"/>
      <c r="PLU33" s="205"/>
      <c r="PLV33" s="205"/>
      <c r="PLW33" s="205"/>
      <c r="PLX33" s="205"/>
      <c r="PLY33" s="205"/>
      <c r="PLZ33" s="205"/>
      <c r="PMA33" s="205"/>
      <c r="PMB33" s="205"/>
      <c r="PMC33" s="205"/>
      <c r="PMD33" s="205"/>
      <c r="PME33" s="205"/>
      <c r="PMF33" s="205"/>
      <c r="PMG33" s="205"/>
      <c r="PMH33" s="205"/>
      <c r="PMI33" s="205"/>
      <c r="PMJ33" s="205"/>
      <c r="PMK33" s="205"/>
      <c r="PML33" s="205"/>
      <c r="PMM33" s="205"/>
      <c r="PMN33" s="205"/>
      <c r="PMO33" s="205"/>
      <c r="PMP33" s="205"/>
      <c r="PMQ33" s="205"/>
      <c r="PMR33" s="205"/>
      <c r="PMS33" s="205"/>
      <c r="PMT33" s="205"/>
      <c r="PMU33" s="205"/>
      <c r="PMV33" s="205"/>
      <c r="PMW33" s="205"/>
      <c r="PMX33" s="205"/>
      <c r="PMY33" s="205"/>
      <c r="PMZ33" s="205"/>
      <c r="PNA33" s="205"/>
      <c r="PNB33" s="205"/>
      <c r="PNC33" s="205"/>
      <c r="PND33" s="205"/>
      <c r="PNE33" s="205"/>
      <c r="PNF33" s="205"/>
      <c r="PNG33" s="205"/>
      <c r="PNH33" s="205"/>
      <c r="PNI33" s="205"/>
      <c r="PNJ33" s="205"/>
      <c r="PNK33" s="205"/>
      <c r="PNL33" s="205"/>
      <c r="PNM33" s="205"/>
      <c r="PNN33" s="205"/>
      <c r="PNO33" s="205"/>
      <c r="PNP33" s="205"/>
      <c r="PNQ33" s="205"/>
      <c r="PNR33" s="205"/>
      <c r="PNS33" s="205"/>
      <c r="PNT33" s="205"/>
      <c r="PNU33" s="205"/>
      <c r="PNV33" s="205"/>
      <c r="PNW33" s="205"/>
      <c r="PNX33" s="205"/>
      <c r="PNY33" s="205"/>
      <c r="PNZ33" s="205"/>
      <c r="POA33" s="205"/>
      <c r="POB33" s="205"/>
      <c r="POC33" s="205"/>
      <c r="POD33" s="205"/>
      <c r="POE33" s="205"/>
      <c r="POF33" s="205"/>
      <c r="POG33" s="205"/>
      <c r="POH33" s="205"/>
      <c r="POI33" s="205"/>
      <c r="POJ33" s="205"/>
      <c r="POK33" s="205"/>
      <c r="POL33" s="205"/>
      <c r="POM33" s="205"/>
      <c r="PON33" s="205"/>
      <c r="POO33" s="205"/>
      <c r="POP33" s="205"/>
      <c r="POQ33" s="205"/>
      <c r="POR33" s="205"/>
      <c r="POS33" s="205"/>
      <c r="POT33" s="205"/>
      <c r="POU33" s="205"/>
      <c r="POV33" s="205"/>
      <c r="POW33" s="205"/>
      <c r="POX33" s="205"/>
      <c r="POY33" s="205"/>
      <c r="POZ33" s="205"/>
      <c r="PPA33" s="205"/>
      <c r="PPB33" s="205"/>
      <c r="PPC33" s="205"/>
      <c r="PPD33" s="205"/>
      <c r="PPE33" s="205"/>
      <c r="PPF33" s="205"/>
      <c r="PPG33" s="205"/>
      <c r="PPH33" s="205"/>
      <c r="PPI33" s="205"/>
      <c r="PPJ33" s="205"/>
      <c r="PPK33" s="205"/>
      <c r="PPL33" s="205"/>
      <c r="PPM33" s="205"/>
      <c r="PPN33" s="205"/>
      <c r="PPO33" s="205"/>
      <c r="PPP33" s="205"/>
      <c r="PPQ33" s="205"/>
      <c r="PPR33" s="205"/>
      <c r="PPS33" s="205"/>
      <c r="PPT33" s="205"/>
      <c r="PPU33" s="205"/>
      <c r="PPV33" s="205"/>
      <c r="PPW33" s="205"/>
      <c r="PPX33" s="205"/>
      <c r="PPY33" s="205"/>
      <c r="PPZ33" s="205"/>
      <c r="PQA33" s="205"/>
      <c r="PQB33" s="205"/>
      <c r="PQC33" s="205"/>
      <c r="PQD33" s="205"/>
      <c r="PQE33" s="205"/>
      <c r="PQF33" s="205"/>
      <c r="PQG33" s="205"/>
      <c r="PQH33" s="205"/>
      <c r="PQI33" s="205"/>
      <c r="PQJ33" s="205"/>
      <c r="PQK33" s="205"/>
      <c r="PQL33" s="205"/>
      <c r="PQM33" s="205"/>
      <c r="PQN33" s="205"/>
      <c r="PQO33" s="205"/>
      <c r="PQP33" s="205"/>
      <c r="PQQ33" s="205"/>
      <c r="PQR33" s="205"/>
      <c r="PQS33" s="205"/>
      <c r="PQT33" s="205"/>
      <c r="PQU33" s="205"/>
      <c r="PQV33" s="205"/>
      <c r="PQW33" s="205"/>
      <c r="PQX33" s="205"/>
      <c r="PQY33" s="205"/>
      <c r="PQZ33" s="205"/>
      <c r="PRA33" s="205"/>
      <c r="PRB33" s="205"/>
      <c r="PRC33" s="205"/>
      <c r="PRD33" s="205"/>
      <c r="PRE33" s="205"/>
      <c r="PRF33" s="205"/>
      <c r="PRG33" s="205"/>
      <c r="PRH33" s="205"/>
      <c r="PRI33" s="205"/>
      <c r="PRJ33" s="205"/>
      <c r="PRK33" s="205"/>
      <c r="PRL33" s="205"/>
      <c r="PRM33" s="205"/>
      <c r="PRN33" s="205"/>
      <c r="PRO33" s="205"/>
      <c r="PRP33" s="205"/>
      <c r="PRQ33" s="205"/>
      <c r="PRR33" s="205"/>
      <c r="PRS33" s="205"/>
      <c r="PRT33" s="205"/>
      <c r="PRU33" s="205"/>
      <c r="PRV33" s="205"/>
      <c r="PRW33" s="205"/>
      <c r="PRX33" s="205"/>
      <c r="PRY33" s="205"/>
      <c r="PRZ33" s="205"/>
      <c r="PSA33" s="205"/>
      <c r="PSB33" s="205"/>
      <c r="PSC33" s="205"/>
      <c r="PSD33" s="205"/>
      <c r="PSE33" s="205"/>
      <c r="PSF33" s="205"/>
      <c r="PSG33" s="205"/>
      <c r="PSH33" s="205"/>
      <c r="PSI33" s="205"/>
      <c r="PSJ33" s="205"/>
      <c r="PSK33" s="205"/>
      <c r="PSL33" s="205"/>
      <c r="PSM33" s="205"/>
      <c r="PSN33" s="205"/>
      <c r="PSO33" s="205"/>
      <c r="PSP33" s="205"/>
      <c r="PSQ33" s="205"/>
      <c r="PSR33" s="205"/>
      <c r="PSS33" s="205"/>
      <c r="PST33" s="205"/>
      <c r="PSU33" s="205"/>
      <c r="PSV33" s="205"/>
      <c r="PSW33" s="205"/>
      <c r="PSX33" s="205"/>
      <c r="PSY33" s="205"/>
      <c r="PSZ33" s="205"/>
      <c r="PTA33" s="205"/>
      <c r="PTB33" s="205"/>
      <c r="PTC33" s="205"/>
      <c r="PTD33" s="205"/>
      <c r="PTE33" s="205"/>
      <c r="PTF33" s="205"/>
      <c r="PTG33" s="205"/>
      <c r="PTH33" s="205"/>
      <c r="PTI33" s="205"/>
      <c r="PTJ33" s="205"/>
      <c r="PTK33" s="205"/>
      <c r="PTL33" s="205"/>
      <c r="PTM33" s="205"/>
      <c r="PTN33" s="205"/>
      <c r="PTO33" s="205"/>
      <c r="PTP33" s="205"/>
      <c r="PTQ33" s="205"/>
      <c r="PTR33" s="205"/>
      <c r="PTS33" s="205"/>
      <c r="PTT33" s="205"/>
      <c r="PTU33" s="205"/>
      <c r="PTV33" s="205"/>
      <c r="PTW33" s="205"/>
      <c r="PTX33" s="205"/>
      <c r="PTY33" s="205"/>
      <c r="PTZ33" s="205"/>
      <c r="PUA33" s="205"/>
      <c r="PUB33" s="205"/>
      <c r="PUC33" s="205"/>
      <c r="PUD33" s="205"/>
      <c r="PUE33" s="205"/>
      <c r="PUF33" s="205"/>
      <c r="PUG33" s="205"/>
      <c r="PUH33" s="205"/>
      <c r="PUI33" s="205"/>
      <c r="PUJ33" s="205"/>
      <c r="PUK33" s="205"/>
      <c r="PUL33" s="205"/>
      <c r="PUM33" s="205"/>
      <c r="PUN33" s="205"/>
      <c r="PUO33" s="205"/>
      <c r="PUP33" s="205"/>
      <c r="PUQ33" s="205"/>
      <c r="PUR33" s="205"/>
      <c r="PUS33" s="205"/>
      <c r="PUT33" s="205"/>
      <c r="PUU33" s="205"/>
      <c r="PUV33" s="205"/>
      <c r="PUW33" s="205"/>
      <c r="PUX33" s="205"/>
      <c r="PUY33" s="205"/>
      <c r="PUZ33" s="205"/>
      <c r="PVA33" s="205"/>
      <c r="PVB33" s="205"/>
      <c r="PVC33" s="205"/>
      <c r="PVD33" s="205"/>
      <c r="PVE33" s="205"/>
      <c r="PVF33" s="205"/>
      <c r="PVG33" s="205"/>
      <c r="PVH33" s="205"/>
      <c r="PVI33" s="205"/>
      <c r="PVJ33" s="205"/>
      <c r="PVK33" s="205"/>
      <c r="PVL33" s="205"/>
      <c r="PVM33" s="205"/>
      <c r="PVN33" s="205"/>
      <c r="PVO33" s="205"/>
      <c r="PVP33" s="205"/>
      <c r="PVQ33" s="205"/>
      <c r="PVR33" s="205"/>
      <c r="PVS33" s="205"/>
      <c r="PVT33" s="205"/>
      <c r="PVU33" s="205"/>
      <c r="PVV33" s="205"/>
      <c r="PVW33" s="205"/>
      <c r="PVX33" s="205"/>
      <c r="PVY33" s="205"/>
      <c r="PVZ33" s="205"/>
      <c r="PWA33" s="205"/>
      <c r="PWB33" s="205"/>
      <c r="PWC33" s="205"/>
      <c r="PWD33" s="205"/>
      <c r="PWE33" s="205"/>
      <c r="PWF33" s="205"/>
      <c r="PWG33" s="205"/>
      <c r="PWH33" s="205"/>
      <c r="PWI33" s="205"/>
      <c r="PWJ33" s="205"/>
      <c r="PWK33" s="205"/>
      <c r="PWL33" s="205"/>
      <c r="PWM33" s="205"/>
      <c r="PWN33" s="205"/>
      <c r="PWO33" s="205"/>
      <c r="PWP33" s="205"/>
      <c r="PWQ33" s="205"/>
      <c r="PWR33" s="205"/>
      <c r="PWS33" s="205"/>
      <c r="PWT33" s="205"/>
      <c r="PWU33" s="205"/>
      <c r="PWV33" s="205"/>
      <c r="PWW33" s="205"/>
      <c r="PWX33" s="205"/>
      <c r="PWY33" s="205"/>
      <c r="PWZ33" s="205"/>
      <c r="PXA33" s="205"/>
      <c r="PXB33" s="205"/>
      <c r="PXC33" s="205"/>
      <c r="PXD33" s="205"/>
      <c r="PXE33" s="205"/>
      <c r="PXF33" s="205"/>
      <c r="PXG33" s="205"/>
      <c r="PXH33" s="205"/>
      <c r="PXI33" s="205"/>
      <c r="PXJ33" s="205"/>
      <c r="PXK33" s="205"/>
      <c r="PXL33" s="205"/>
      <c r="PXM33" s="205"/>
      <c r="PXN33" s="205"/>
      <c r="PXO33" s="205"/>
      <c r="PXP33" s="205"/>
      <c r="PXQ33" s="205"/>
      <c r="PXR33" s="205"/>
      <c r="PXS33" s="205"/>
      <c r="PXT33" s="205"/>
      <c r="PXU33" s="205"/>
      <c r="PXV33" s="205"/>
      <c r="PXW33" s="205"/>
      <c r="PXX33" s="205"/>
      <c r="PXY33" s="205"/>
      <c r="PXZ33" s="205"/>
      <c r="PYA33" s="205"/>
      <c r="PYB33" s="205"/>
      <c r="PYC33" s="205"/>
      <c r="PYD33" s="205"/>
      <c r="PYE33" s="205"/>
      <c r="PYF33" s="205"/>
      <c r="PYG33" s="205"/>
      <c r="PYH33" s="205"/>
      <c r="PYI33" s="205"/>
      <c r="PYJ33" s="205"/>
      <c r="PYK33" s="205"/>
      <c r="PYL33" s="205"/>
      <c r="PYM33" s="205"/>
      <c r="PYN33" s="205"/>
      <c r="PYO33" s="205"/>
      <c r="PYP33" s="205"/>
      <c r="PYQ33" s="205"/>
      <c r="PYR33" s="205"/>
      <c r="PYS33" s="205"/>
      <c r="PYT33" s="205"/>
      <c r="PYU33" s="205"/>
      <c r="PYV33" s="205"/>
      <c r="PYW33" s="205"/>
      <c r="PYX33" s="205"/>
      <c r="PYY33" s="205"/>
      <c r="PYZ33" s="205"/>
      <c r="PZA33" s="205"/>
      <c r="PZB33" s="205"/>
      <c r="PZC33" s="205"/>
      <c r="PZD33" s="205"/>
      <c r="PZE33" s="205"/>
      <c r="PZF33" s="205"/>
      <c r="PZG33" s="205"/>
      <c r="PZH33" s="205"/>
      <c r="PZI33" s="205"/>
      <c r="PZJ33" s="205"/>
      <c r="PZK33" s="205"/>
      <c r="PZL33" s="205"/>
      <c r="PZM33" s="205"/>
      <c r="PZN33" s="205"/>
      <c r="PZO33" s="205"/>
      <c r="PZP33" s="205"/>
      <c r="PZQ33" s="205"/>
      <c r="PZR33" s="205"/>
      <c r="PZS33" s="205"/>
      <c r="PZT33" s="205"/>
      <c r="PZU33" s="205"/>
      <c r="PZV33" s="205"/>
      <c r="PZW33" s="205"/>
      <c r="PZX33" s="205"/>
      <c r="PZY33" s="205"/>
      <c r="PZZ33" s="205"/>
      <c r="QAA33" s="205"/>
      <c r="QAB33" s="205"/>
      <c r="QAC33" s="205"/>
      <c r="QAD33" s="205"/>
      <c r="QAE33" s="205"/>
      <c r="QAF33" s="205"/>
      <c r="QAG33" s="205"/>
      <c r="QAH33" s="205"/>
      <c r="QAI33" s="205"/>
      <c r="QAJ33" s="205"/>
      <c r="QAK33" s="205"/>
      <c r="QAL33" s="205"/>
      <c r="QAM33" s="205"/>
      <c r="QAN33" s="205"/>
      <c r="QAO33" s="205"/>
      <c r="QAP33" s="205"/>
      <c r="QAQ33" s="205"/>
      <c r="QAR33" s="205"/>
      <c r="QAS33" s="205"/>
      <c r="QAT33" s="205"/>
      <c r="QAU33" s="205"/>
      <c r="QAV33" s="205"/>
      <c r="QAW33" s="205"/>
      <c r="QAX33" s="205"/>
      <c r="QAY33" s="205"/>
      <c r="QAZ33" s="205"/>
      <c r="QBA33" s="205"/>
      <c r="QBB33" s="205"/>
      <c r="QBC33" s="205"/>
      <c r="QBD33" s="205"/>
      <c r="QBE33" s="205"/>
      <c r="QBF33" s="205"/>
      <c r="QBG33" s="205"/>
      <c r="QBH33" s="205"/>
      <c r="QBI33" s="205"/>
      <c r="QBJ33" s="205"/>
      <c r="QBK33" s="205"/>
      <c r="QBL33" s="205"/>
      <c r="QBM33" s="205"/>
      <c r="QBN33" s="205"/>
      <c r="QBO33" s="205"/>
      <c r="QBP33" s="205"/>
      <c r="QBQ33" s="205"/>
      <c r="QBR33" s="205"/>
      <c r="QBS33" s="205"/>
      <c r="QBT33" s="205"/>
      <c r="QBU33" s="205"/>
      <c r="QBV33" s="205"/>
      <c r="QBW33" s="205"/>
      <c r="QBX33" s="205"/>
      <c r="QBY33" s="205"/>
      <c r="QBZ33" s="205"/>
      <c r="QCA33" s="205"/>
      <c r="QCB33" s="205"/>
      <c r="QCC33" s="205"/>
      <c r="QCD33" s="205"/>
      <c r="QCE33" s="205"/>
      <c r="QCF33" s="205"/>
      <c r="QCG33" s="205"/>
      <c r="QCH33" s="205"/>
      <c r="QCI33" s="205"/>
      <c r="QCJ33" s="205"/>
      <c r="QCK33" s="205"/>
      <c r="QCL33" s="205"/>
      <c r="QCM33" s="205"/>
      <c r="QCN33" s="205"/>
      <c r="QCO33" s="205"/>
      <c r="QCP33" s="205"/>
      <c r="QCQ33" s="205"/>
      <c r="QCR33" s="205"/>
      <c r="QCS33" s="205"/>
      <c r="QCT33" s="205"/>
      <c r="QCU33" s="205"/>
      <c r="QCV33" s="205"/>
      <c r="QCW33" s="205"/>
      <c r="QCX33" s="205"/>
      <c r="QCY33" s="205"/>
      <c r="QCZ33" s="205"/>
      <c r="QDA33" s="205"/>
      <c r="QDB33" s="205"/>
      <c r="QDC33" s="205"/>
      <c r="QDD33" s="205"/>
      <c r="QDE33" s="205"/>
      <c r="QDF33" s="205"/>
      <c r="QDG33" s="205"/>
      <c r="QDH33" s="205"/>
      <c r="QDI33" s="205"/>
      <c r="QDJ33" s="205"/>
      <c r="QDK33" s="205"/>
      <c r="QDL33" s="205"/>
      <c r="QDM33" s="205"/>
      <c r="QDN33" s="205"/>
      <c r="QDO33" s="205"/>
      <c r="QDP33" s="205"/>
      <c r="QDQ33" s="205"/>
      <c r="QDR33" s="205"/>
      <c r="QDS33" s="205"/>
      <c r="QDT33" s="205"/>
      <c r="QDU33" s="205"/>
      <c r="QDV33" s="205"/>
      <c r="QDW33" s="205"/>
      <c r="QDX33" s="205"/>
      <c r="QDY33" s="205"/>
      <c r="QDZ33" s="205"/>
      <c r="QEA33" s="205"/>
      <c r="QEB33" s="205"/>
      <c r="QEC33" s="205"/>
      <c r="QED33" s="205"/>
      <c r="QEE33" s="205"/>
      <c r="QEF33" s="205"/>
      <c r="QEG33" s="205"/>
      <c r="QEH33" s="205"/>
      <c r="QEI33" s="205"/>
      <c r="QEJ33" s="205"/>
      <c r="QEK33" s="205"/>
      <c r="QEL33" s="205"/>
      <c r="QEM33" s="205"/>
      <c r="QEN33" s="205"/>
      <c r="QEO33" s="205"/>
      <c r="QEP33" s="205"/>
      <c r="QEQ33" s="205"/>
      <c r="QER33" s="205"/>
      <c r="QES33" s="205"/>
      <c r="QET33" s="205"/>
      <c r="QEU33" s="205"/>
      <c r="QEV33" s="205"/>
      <c r="QEW33" s="205"/>
      <c r="QEX33" s="205"/>
      <c r="QEY33" s="205"/>
      <c r="QEZ33" s="205"/>
      <c r="QFA33" s="205"/>
      <c r="QFB33" s="205"/>
      <c r="QFC33" s="205"/>
      <c r="QFD33" s="205"/>
      <c r="QFE33" s="205"/>
      <c r="QFF33" s="205"/>
      <c r="QFG33" s="205"/>
      <c r="QFH33" s="205"/>
      <c r="QFI33" s="205"/>
      <c r="QFJ33" s="205"/>
      <c r="QFK33" s="205"/>
      <c r="QFL33" s="205"/>
      <c r="QFM33" s="205"/>
      <c r="QFN33" s="205"/>
      <c r="QFO33" s="205"/>
      <c r="QFP33" s="205"/>
      <c r="QFQ33" s="205"/>
      <c r="QFR33" s="205"/>
      <c r="QFS33" s="205"/>
      <c r="QFT33" s="205"/>
      <c r="QFU33" s="205"/>
      <c r="QFV33" s="205"/>
      <c r="QFW33" s="205"/>
      <c r="QFX33" s="205"/>
      <c r="QFY33" s="205"/>
      <c r="QFZ33" s="205"/>
      <c r="QGA33" s="205"/>
      <c r="QGB33" s="205"/>
      <c r="QGC33" s="205"/>
      <c r="QGD33" s="205"/>
      <c r="QGE33" s="205"/>
      <c r="QGF33" s="205"/>
      <c r="QGG33" s="205"/>
      <c r="QGH33" s="205"/>
      <c r="QGI33" s="205"/>
      <c r="QGJ33" s="205"/>
      <c r="QGK33" s="205"/>
      <c r="QGL33" s="205"/>
      <c r="QGM33" s="205"/>
      <c r="QGN33" s="205"/>
      <c r="QGO33" s="205"/>
      <c r="QGP33" s="205"/>
      <c r="QGQ33" s="205"/>
      <c r="QGR33" s="205"/>
      <c r="QGS33" s="205"/>
      <c r="QGT33" s="205"/>
      <c r="QGU33" s="205"/>
      <c r="QGV33" s="205"/>
      <c r="QGW33" s="205"/>
      <c r="QGX33" s="205"/>
      <c r="QGY33" s="205"/>
      <c r="QGZ33" s="205"/>
      <c r="QHA33" s="205"/>
      <c r="QHB33" s="205"/>
      <c r="QHC33" s="205"/>
      <c r="QHD33" s="205"/>
      <c r="QHE33" s="205"/>
      <c r="QHF33" s="205"/>
      <c r="QHG33" s="205"/>
      <c r="QHH33" s="205"/>
      <c r="QHI33" s="205"/>
      <c r="QHJ33" s="205"/>
      <c r="QHK33" s="205"/>
      <c r="QHL33" s="205"/>
      <c r="QHM33" s="205"/>
      <c r="QHN33" s="205"/>
      <c r="QHO33" s="205"/>
      <c r="QHP33" s="205"/>
      <c r="QHQ33" s="205"/>
      <c r="QHR33" s="205"/>
      <c r="QHS33" s="205"/>
      <c r="QHT33" s="205"/>
      <c r="QHU33" s="205"/>
      <c r="QHV33" s="205"/>
      <c r="QHW33" s="205"/>
      <c r="QHX33" s="205"/>
      <c r="QHY33" s="205"/>
      <c r="QHZ33" s="205"/>
      <c r="QIA33" s="205"/>
      <c r="QIB33" s="205"/>
      <c r="QIC33" s="205"/>
      <c r="QID33" s="205"/>
      <c r="QIE33" s="205"/>
      <c r="QIF33" s="205"/>
      <c r="QIG33" s="205"/>
      <c r="QIH33" s="205"/>
      <c r="QII33" s="205"/>
      <c r="QIJ33" s="205"/>
      <c r="QIK33" s="205"/>
      <c r="QIL33" s="205"/>
      <c r="QIM33" s="205"/>
      <c r="QIN33" s="205"/>
      <c r="QIO33" s="205"/>
      <c r="QIP33" s="205"/>
      <c r="QIQ33" s="205"/>
      <c r="QIR33" s="205"/>
      <c r="QIS33" s="205"/>
      <c r="QIT33" s="205"/>
      <c r="QIU33" s="205"/>
      <c r="QIV33" s="205"/>
      <c r="QIW33" s="205"/>
      <c r="QIX33" s="205"/>
      <c r="QIY33" s="205"/>
      <c r="QIZ33" s="205"/>
      <c r="QJA33" s="205"/>
      <c r="QJB33" s="205"/>
      <c r="QJC33" s="205"/>
      <c r="QJD33" s="205"/>
      <c r="QJE33" s="205"/>
      <c r="QJF33" s="205"/>
      <c r="QJG33" s="205"/>
      <c r="QJH33" s="205"/>
      <c r="QJI33" s="205"/>
      <c r="QJJ33" s="205"/>
      <c r="QJK33" s="205"/>
      <c r="QJL33" s="205"/>
      <c r="QJM33" s="205"/>
      <c r="QJN33" s="205"/>
      <c r="QJO33" s="205"/>
      <c r="QJP33" s="205"/>
      <c r="QJQ33" s="205"/>
      <c r="QJR33" s="205"/>
      <c r="QJS33" s="205"/>
      <c r="QJT33" s="205"/>
      <c r="QJU33" s="205"/>
      <c r="QJV33" s="205"/>
      <c r="QJW33" s="205"/>
      <c r="QJX33" s="205"/>
      <c r="QJY33" s="205"/>
      <c r="QJZ33" s="205"/>
      <c r="QKA33" s="205"/>
      <c r="QKB33" s="205"/>
      <c r="QKC33" s="205"/>
      <c r="QKD33" s="205"/>
      <c r="QKE33" s="205"/>
      <c r="QKF33" s="205"/>
      <c r="QKG33" s="205"/>
      <c r="QKH33" s="205"/>
      <c r="QKI33" s="205"/>
      <c r="QKJ33" s="205"/>
      <c r="QKK33" s="205"/>
      <c r="QKL33" s="205"/>
      <c r="QKM33" s="205"/>
      <c r="QKN33" s="205"/>
      <c r="QKO33" s="205"/>
      <c r="QKP33" s="205"/>
      <c r="QKQ33" s="205"/>
      <c r="QKR33" s="205"/>
      <c r="QKS33" s="205"/>
      <c r="QKT33" s="205"/>
      <c r="QKU33" s="205"/>
      <c r="QKV33" s="205"/>
      <c r="QKW33" s="205"/>
      <c r="QKX33" s="205"/>
      <c r="QKY33" s="205"/>
      <c r="QKZ33" s="205"/>
      <c r="QLA33" s="205"/>
      <c r="QLB33" s="205"/>
      <c r="QLC33" s="205"/>
      <c r="QLD33" s="205"/>
      <c r="QLE33" s="205"/>
      <c r="QLF33" s="205"/>
      <c r="QLG33" s="205"/>
      <c r="QLH33" s="205"/>
      <c r="QLI33" s="205"/>
      <c r="QLJ33" s="205"/>
      <c r="QLK33" s="205"/>
      <c r="QLL33" s="205"/>
      <c r="QLM33" s="205"/>
      <c r="QLN33" s="205"/>
      <c r="QLO33" s="205"/>
      <c r="QLP33" s="205"/>
      <c r="QLQ33" s="205"/>
      <c r="QLR33" s="205"/>
      <c r="QLS33" s="205"/>
      <c r="QLT33" s="205"/>
      <c r="QLU33" s="205"/>
      <c r="QLV33" s="205"/>
      <c r="QLW33" s="205"/>
      <c r="QLX33" s="205"/>
      <c r="QLY33" s="205"/>
      <c r="QLZ33" s="205"/>
      <c r="QMA33" s="205"/>
      <c r="QMB33" s="205"/>
      <c r="QMC33" s="205"/>
      <c r="QMD33" s="205"/>
      <c r="QME33" s="205"/>
      <c r="QMF33" s="205"/>
      <c r="QMG33" s="205"/>
      <c r="QMH33" s="205"/>
      <c r="QMI33" s="205"/>
      <c r="QMJ33" s="205"/>
      <c r="QMK33" s="205"/>
      <c r="QML33" s="205"/>
      <c r="QMM33" s="205"/>
      <c r="QMN33" s="205"/>
      <c r="QMO33" s="205"/>
      <c r="QMP33" s="205"/>
      <c r="QMQ33" s="205"/>
      <c r="QMR33" s="205"/>
      <c r="QMS33" s="205"/>
      <c r="QMT33" s="205"/>
      <c r="QMU33" s="205"/>
      <c r="QMV33" s="205"/>
      <c r="QMW33" s="205"/>
      <c r="QMX33" s="205"/>
      <c r="QMY33" s="205"/>
      <c r="QMZ33" s="205"/>
      <c r="QNA33" s="205"/>
      <c r="QNB33" s="205"/>
      <c r="QNC33" s="205"/>
      <c r="QND33" s="205"/>
      <c r="QNE33" s="205"/>
      <c r="QNF33" s="205"/>
      <c r="QNG33" s="205"/>
      <c r="QNH33" s="205"/>
      <c r="QNI33" s="205"/>
      <c r="QNJ33" s="205"/>
      <c r="QNK33" s="205"/>
      <c r="QNL33" s="205"/>
      <c r="QNM33" s="205"/>
      <c r="QNN33" s="205"/>
      <c r="QNO33" s="205"/>
      <c r="QNP33" s="205"/>
      <c r="QNQ33" s="205"/>
      <c r="QNR33" s="205"/>
      <c r="QNS33" s="205"/>
      <c r="QNT33" s="205"/>
      <c r="QNU33" s="205"/>
      <c r="QNV33" s="205"/>
      <c r="QNW33" s="205"/>
      <c r="QNX33" s="205"/>
      <c r="QNY33" s="205"/>
      <c r="QNZ33" s="205"/>
      <c r="QOA33" s="205"/>
      <c r="QOB33" s="205"/>
      <c r="QOC33" s="205"/>
      <c r="QOD33" s="205"/>
      <c r="QOE33" s="205"/>
      <c r="QOF33" s="205"/>
      <c r="QOG33" s="205"/>
      <c r="QOH33" s="205"/>
      <c r="QOI33" s="205"/>
      <c r="QOJ33" s="205"/>
      <c r="QOK33" s="205"/>
      <c r="QOL33" s="205"/>
      <c r="QOM33" s="205"/>
      <c r="QON33" s="205"/>
      <c r="QOO33" s="205"/>
      <c r="QOP33" s="205"/>
      <c r="QOQ33" s="205"/>
      <c r="QOR33" s="205"/>
      <c r="QOS33" s="205"/>
      <c r="QOT33" s="205"/>
      <c r="QOU33" s="205"/>
      <c r="QOV33" s="205"/>
      <c r="QOW33" s="205"/>
      <c r="QOX33" s="205"/>
      <c r="QOY33" s="205"/>
      <c r="QOZ33" s="205"/>
      <c r="QPA33" s="205"/>
      <c r="QPB33" s="205"/>
      <c r="QPC33" s="205"/>
      <c r="QPD33" s="205"/>
      <c r="QPE33" s="205"/>
      <c r="QPF33" s="205"/>
      <c r="QPG33" s="205"/>
      <c r="QPH33" s="205"/>
      <c r="QPI33" s="205"/>
      <c r="QPJ33" s="205"/>
      <c r="QPK33" s="205"/>
      <c r="QPL33" s="205"/>
      <c r="QPM33" s="205"/>
      <c r="QPN33" s="205"/>
      <c r="QPO33" s="205"/>
      <c r="QPP33" s="205"/>
      <c r="QPQ33" s="205"/>
      <c r="QPR33" s="205"/>
      <c r="QPS33" s="205"/>
      <c r="QPT33" s="205"/>
      <c r="QPU33" s="205"/>
      <c r="QPV33" s="205"/>
      <c r="QPW33" s="205"/>
      <c r="QPX33" s="205"/>
      <c r="QPY33" s="205"/>
      <c r="QPZ33" s="205"/>
      <c r="QQA33" s="205"/>
      <c r="QQB33" s="205"/>
      <c r="QQC33" s="205"/>
      <c r="QQD33" s="205"/>
      <c r="QQE33" s="205"/>
      <c r="QQF33" s="205"/>
      <c r="QQG33" s="205"/>
      <c r="QQH33" s="205"/>
      <c r="QQI33" s="205"/>
      <c r="QQJ33" s="205"/>
      <c r="QQK33" s="205"/>
      <c r="QQL33" s="205"/>
      <c r="QQM33" s="205"/>
      <c r="QQN33" s="205"/>
      <c r="QQO33" s="205"/>
      <c r="QQP33" s="205"/>
      <c r="QQQ33" s="205"/>
      <c r="QQR33" s="205"/>
      <c r="QQS33" s="205"/>
      <c r="QQT33" s="205"/>
      <c r="QQU33" s="205"/>
      <c r="QQV33" s="205"/>
      <c r="QQW33" s="205"/>
      <c r="QQX33" s="205"/>
      <c r="QQY33" s="205"/>
      <c r="QQZ33" s="205"/>
      <c r="QRA33" s="205"/>
      <c r="QRB33" s="205"/>
      <c r="QRC33" s="205"/>
      <c r="QRD33" s="205"/>
      <c r="QRE33" s="205"/>
      <c r="QRF33" s="205"/>
      <c r="QRG33" s="205"/>
      <c r="QRH33" s="205"/>
      <c r="QRI33" s="205"/>
      <c r="QRJ33" s="205"/>
      <c r="QRK33" s="205"/>
      <c r="QRL33" s="205"/>
      <c r="QRM33" s="205"/>
      <c r="QRN33" s="205"/>
      <c r="QRO33" s="205"/>
      <c r="QRP33" s="205"/>
      <c r="QRQ33" s="205"/>
      <c r="QRR33" s="205"/>
      <c r="QRS33" s="205"/>
      <c r="QRT33" s="205"/>
      <c r="QRU33" s="205"/>
      <c r="QRV33" s="205"/>
      <c r="QRW33" s="205"/>
      <c r="QRX33" s="205"/>
      <c r="QRY33" s="205"/>
      <c r="QRZ33" s="205"/>
      <c r="QSA33" s="205"/>
      <c r="QSB33" s="205"/>
      <c r="QSC33" s="205"/>
      <c r="QSD33" s="205"/>
      <c r="QSE33" s="205"/>
      <c r="QSF33" s="205"/>
      <c r="QSG33" s="205"/>
      <c r="QSH33" s="205"/>
      <c r="QSI33" s="205"/>
      <c r="QSJ33" s="205"/>
      <c r="QSK33" s="205"/>
      <c r="QSL33" s="205"/>
      <c r="QSM33" s="205"/>
      <c r="QSN33" s="205"/>
      <c r="QSO33" s="205"/>
      <c r="QSP33" s="205"/>
      <c r="QSQ33" s="205"/>
      <c r="QSR33" s="205"/>
      <c r="QSS33" s="205"/>
      <c r="QST33" s="205"/>
      <c r="QSU33" s="205"/>
      <c r="QSV33" s="205"/>
      <c r="QSW33" s="205"/>
      <c r="QSX33" s="205"/>
      <c r="QSY33" s="205"/>
      <c r="QSZ33" s="205"/>
      <c r="QTA33" s="205"/>
      <c r="QTB33" s="205"/>
      <c r="QTC33" s="205"/>
      <c r="QTD33" s="205"/>
      <c r="QTE33" s="205"/>
      <c r="QTF33" s="205"/>
      <c r="QTG33" s="205"/>
      <c r="QTH33" s="205"/>
      <c r="QTI33" s="205"/>
      <c r="QTJ33" s="205"/>
      <c r="QTK33" s="205"/>
      <c r="QTL33" s="205"/>
      <c r="QTM33" s="205"/>
      <c r="QTN33" s="205"/>
      <c r="QTO33" s="205"/>
      <c r="QTP33" s="205"/>
      <c r="QTQ33" s="205"/>
      <c r="QTR33" s="205"/>
      <c r="QTS33" s="205"/>
      <c r="QTT33" s="205"/>
      <c r="QTU33" s="205"/>
      <c r="QTV33" s="205"/>
      <c r="QTW33" s="205"/>
      <c r="QTX33" s="205"/>
      <c r="QTY33" s="205"/>
      <c r="QTZ33" s="205"/>
      <c r="QUA33" s="205"/>
      <c r="QUB33" s="205"/>
      <c r="QUC33" s="205"/>
      <c r="QUD33" s="205"/>
      <c r="QUE33" s="205"/>
      <c r="QUF33" s="205"/>
      <c r="QUG33" s="205"/>
      <c r="QUH33" s="205"/>
      <c r="QUI33" s="205"/>
      <c r="QUJ33" s="205"/>
      <c r="QUK33" s="205"/>
      <c r="QUL33" s="205"/>
      <c r="QUM33" s="205"/>
      <c r="QUN33" s="205"/>
      <c r="QUO33" s="205"/>
      <c r="QUP33" s="205"/>
      <c r="QUQ33" s="205"/>
      <c r="QUR33" s="205"/>
      <c r="QUS33" s="205"/>
      <c r="QUT33" s="205"/>
      <c r="QUU33" s="205"/>
      <c r="QUV33" s="205"/>
      <c r="QUW33" s="205"/>
      <c r="QUX33" s="205"/>
      <c r="QUY33" s="205"/>
      <c r="QUZ33" s="205"/>
      <c r="QVA33" s="205"/>
      <c r="QVB33" s="205"/>
      <c r="QVC33" s="205"/>
      <c r="QVD33" s="205"/>
      <c r="QVE33" s="205"/>
      <c r="QVF33" s="205"/>
      <c r="QVG33" s="205"/>
      <c r="QVH33" s="205"/>
      <c r="QVI33" s="205"/>
      <c r="QVJ33" s="205"/>
      <c r="QVK33" s="205"/>
      <c r="QVL33" s="205"/>
      <c r="QVM33" s="205"/>
      <c r="QVN33" s="205"/>
      <c r="QVO33" s="205"/>
      <c r="QVP33" s="205"/>
      <c r="QVQ33" s="205"/>
      <c r="QVR33" s="205"/>
      <c r="QVS33" s="205"/>
      <c r="QVT33" s="205"/>
      <c r="QVU33" s="205"/>
      <c r="QVV33" s="205"/>
      <c r="QVW33" s="205"/>
      <c r="QVX33" s="205"/>
      <c r="QVY33" s="205"/>
      <c r="QVZ33" s="205"/>
      <c r="QWA33" s="205"/>
      <c r="QWB33" s="205"/>
      <c r="QWC33" s="205"/>
      <c r="QWD33" s="205"/>
      <c r="QWE33" s="205"/>
      <c r="QWF33" s="205"/>
      <c r="QWG33" s="205"/>
      <c r="QWH33" s="205"/>
      <c r="QWI33" s="205"/>
      <c r="QWJ33" s="205"/>
      <c r="QWK33" s="205"/>
      <c r="QWL33" s="205"/>
      <c r="QWM33" s="205"/>
      <c r="QWN33" s="205"/>
      <c r="QWO33" s="205"/>
      <c r="QWP33" s="205"/>
      <c r="QWQ33" s="205"/>
      <c r="QWR33" s="205"/>
      <c r="QWS33" s="205"/>
      <c r="QWT33" s="205"/>
      <c r="QWU33" s="205"/>
      <c r="QWV33" s="205"/>
      <c r="QWW33" s="205"/>
      <c r="QWX33" s="205"/>
      <c r="QWY33" s="205"/>
      <c r="QWZ33" s="205"/>
      <c r="QXA33" s="205"/>
      <c r="QXB33" s="205"/>
      <c r="QXC33" s="205"/>
      <c r="QXD33" s="205"/>
      <c r="QXE33" s="205"/>
      <c r="QXF33" s="205"/>
      <c r="QXG33" s="205"/>
      <c r="QXH33" s="205"/>
      <c r="QXI33" s="205"/>
      <c r="QXJ33" s="205"/>
      <c r="QXK33" s="205"/>
      <c r="QXL33" s="205"/>
      <c r="QXM33" s="205"/>
      <c r="QXN33" s="205"/>
      <c r="QXO33" s="205"/>
      <c r="QXP33" s="205"/>
      <c r="QXQ33" s="205"/>
      <c r="QXR33" s="205"/>
      <c r="QXS33" s="205"/>
      <c r="QXT33" s="205"/>
      <c r="QXU33" s="205"/>
      <c r="QXV33" s="205"/>
      <c r="QXW33" s="205"/>
      <c r="QXX33" s="205"/>
      <c r="QXY33" s="205"/>
      <c r="QXZ33" s="205"/>
      <c r="QYA33" s="205"/>
      <c r="QYB33" s="205"/>
      <c r="QYC33" s="205"/>
      <c r="QYD33" s="205"/>
      <c r="QYE33" s="205"/>
      <c r="QYF33" s="205"/>
      <c r="QYG33" s="205"/>
      <c r="QYH33" s="205"/>
      <c r="QYI33" s="205"/>
      <c r="QYJ33" s="205"/>
      <c r="QYK33" s="205"/>
      <c r="QYL33" s="205"/>
      <c r="QYM33" s="205"/>
      <c r="QYN33" s="205"/>
      <c r="QYO33" s="205"/>
      <c r="QYP33" s="205"/>
      <c r="QYQ33" s="205"/>
      <c r="QYR33" s="205"/>
      <c r="QYS33" s="205"/>
      <c r="QYT33" s="205"/>
      <c r="QYU33" s="205"/>
      <c r="QYV33" s="205"/>
      <c r="QYW33" s="205"/>
      <c r="QYX33" s="205"/>
      <c r="QYY33" s="205"/>
      <c r="QYZ33" s="205"/>
      <c r="QZA33" s="205"/>
      <c r="QZB33" s="205"/>
      <c r="QZC33" s="205"/>
      <c r="QZD33" s="205"/>
      <c r="QZE33" s="205"/>
      <c r="QZF33" s="205"/>
      <c r="QZG33" s="205"/>
      <c r="QZH33" s="205"/>
      <c r="QZI33" s="205"/>
      <c r="QZJ33" s="205"/>
      <c r="QZK33" s="205"/>
      <c r="QZL33" s="205"/>
      <c r="QZM33" s="205"/>
      <c r="QZN33" s="205"/>
      <c r="QZO33" s="205"/>
      <c r="QZP33" s="205"/>
      <c r="QZQ33" s="205"/>
      <c r="QZR33" s="205"/>
      <c r="QZS33" s="205"/>
      <c r="QZT33" s="205"/>
      <c r="QZU33" s="205"/>
      <c r="QZV33" s="205"/>
      <c r="QZW33" s="205"/>
      <c r="QZX33" s="205"/>
      <c r="QZY33" s="205"/>
      <c r="QZZ33" s="205"/>
      <c r="RAA33" s="205"/>
      <c r="RAB33" s="205"/>
      <c r="RAC33" s="205"/>
      <c r="RAD33" s="205"/>
      <c r="RAE33" s="205"/>
      <c r="RAF33" s="205"/>
      <c r="RAG33" s="205"/>
      <c r="RAH33" s="205"/>
      <c r="RAI33" s="205"/>
      <c r="RAJ33" s="205"/>
      <c r="RAK33" s="205"/>
      <c r="RAL33" s="205"/>
      <c r="RAM33" s="205"/>
      <c r="RAN33" s="205"/>
      <c r="RAO33" s="205"/>
      <c r="RAP33" s="205"/>
      <c r="RAQ33" s="205"/>
      <c r="RAR33" s="205"/>
      <c r="RAS33" s="205"/>
      <c r="RAT33" s="205"/>
      <c r="RAU33" s="205"/>
      <c r="RAV33" s="205"/>
      <c r="RAW33" s="205"/>
      <c r="RAX33" s="205"/>
      <c r="RAY33" s="205"/>
      <c r="RAZ33" s="205"/>
      <c r="RBA33" s="205"/>
      <c r="RBB33" s="205"/>
      <c r="RBC33" s="205"/>
      <c r="RBD33" s="205"/>
      <c r="RBE33" s="205"/>
      <c r="RBF33" s="205"/>
      <c r="RBG33" s="205"/>
      <c r="RBH33" s="205"/>
      <c r="RBI33" s="205"/>
      <c r="RBJ33" s="205"/>
      <c r="RBK33" s="205"/>
      <c r="RBL33" s="205"/>
      <c r="RBM33" s="205"/>
      <c r="RBN33" s="205"/>
      <c r="RBO33" s="205"/>
      <c r="RBP33" s="205"/>
      <c r="RBQ33" s="205"/>
      <c r="RBR33" s="205"/>
      <c r="RBS33" s="205"/>
      <c r="RBT33" s="205"/>
      <c r="RBU33" s="205"/>
      <c r="RBV33" s="205"/>
      <c r="RBW33" s="205"/>
      <c r="RBX33" s="205"/>
      <c r="RBY33" s="205"/>
      <c r="RBZ33" s="205"/>
      <c r="RCA33" s="205"/>
      <c r="RCB33" s="205"/>
      <c r="RCC33" s="205"/>
      <c r="RCD33" s="205"/>
      <c r="RCE33" s="205"/>
      <c r="RCF33" s="205"/>
      <c r="RCG33" s="205"/>
      <c r="RCH33" s="205"/>
      <c r="RCI33" s="205"/>
      <c r="RCJ33" s="205"/>
      <c r="RCK33" s="205"/>
      <c r="RCL33" s="205"/>
      <c r="RCM33" s="205"/>
      <c r="RCN33" s="205"/>
      <c r="RCO33" s="205"/>
      <c r="RCP33" s="205"/>
      <c r="RCQ33" s="205"/>
      <c r="RCR33" s="205"/>
      <c r="RCS33" s="205"/>
      <c r="RCT33" s="205"/>
      <c r="RCU33" s="205"/>
      <c r="RCV33" s="205"/>
      <c r="RCW33" s="205"/>
      <c r="RCX33" s="205"/>
      <c r="RCY33" s="205"/>
      <c r="RCZ33" s="205"/>
      <c r="RDA33" s="205"/>
      <c r="RDB33" s="205"/>
      <c r="RDC33" s="205"/>
      <c r="RDD33" s="205"/>
      <c r="RDE33" s="205"/>
      <c r="RDF33" s="205"/>
      <c r="RDG33" s="205"/>
      <c r="RDH33" s="205"/>
      <c r="RDI33" s="205"/>
      <c r="RDJ33" s="205"/>
      <c r="RDK33" s="205"/>
      <c r="RDL33" s="205"/>
      <c r="RDM33" s="205"/>
      <c r="RDN33" s="205"/>
      <c r="RDO33" s="205"/>
      <c r="RDP33" s="205"/>
      <c r="RDQ33" s="205"/>
      <c r="RDR33" s="205"/>
      <c r="RDS33" s="205"/>
      <c r="RDT33" s="205"/>
      <c r="RDU33" s="205"/>
      <c r="RDV33" s="205"/>
      <c r="RDW33" s="205"/>
      <c r="RDX33" s="205"/>
      <c r="RDY33" s="205"/>
      <c r="RDZ33" s="205"/>
      <c r="REA33" s="205"/>
      <c r="REB33" s="205"/>
      <c r="REC33" s="205"/>
      <c r="RED33" s="205"/>
      <c r="REE33" s="205"/>
      <c r="REF33" s="205"/>
      <c r="REG33" s="205"/>
      <c r="REH33" s="205"/>
      <c r="REI33" s="205"/>
      <c r="REJ33" s="205"/>
      <c r="REK33" s="205"/>
      <c r="REL33" s="205"/>
      <c r="REM33" s="205"/>
      <c r="REN33" s="205"/>
      <c r="REO33" s="205"/>
      <c r="REP33" s="205"/>
      <c r="REQ33" s="205"/>
      <c r="RER33" s="205"/>
      <c r="RES33" s="205"/>
      <c r="RET33" s="205"/>
      <c r="REU33" s="205"/>
      <c r="REV33" s="205"/>
      <c r="REW33" s="205"/>
      <c r="REX33" s="205"/>
      <c r="REY33" s="205"/>
      <c r="REZ33" s="205"/>
      <c r="RFA33" s="205"/>
      <c r="RFB33" s="205"/>
      <c r="RFC33" s="205"/>
      <c r="RFD33" s="205"/>
      <c r="RFE33" s="205"/>
      <c r="RFF33" s="205"/>
      <c r="RFG33" s="205"/>
      <c r="RFH33" s="205"/>
      <c r="RFI33" s="205"/>
      <c r="RFJ33" s="205"/>
      <c r="RFK33" s="205"/>
      <c r="RFL33" s="205"/>
      <c r="RFM33" s="205"/>
      <c r="RFN33" s="205"/>
      <c r="RFO33" s="205"/>
      <c r="RFP33" s="205"/>
      <c r="RFQ33" s="205"/>
      <c r="RFR33" s="205"/>
      <c r="RFS33" s="205"/>
      <c r="RFT33" s="205"/>
      <c r="RFU33" s="205"/>
      <c r="RFV33" s="205"/>
      <c r="RFW33" s="205"/>
      <c r="RFX33" s="205"/>
      <c r="RFY33" s="205"/>
      <c r="RFZ33" s="205"/>
      <c r="RGA33" s="205"/>
      <c r="RGB33" s="205"/>
      <c r="RGC33" s="205"/>
      <c r="RGD33" s="205"/>
      <c r="RGE33" s="205"/>
      <c r="RGF33" s="205"/>
      <c r="RGG33" s="205"/>
      <c r="RGH33" s="205"/>
      <c r="RGI33" s="205"/>
      <c r="RGJ33" s="205"/>
      <c r="RGK33" s="205"/>
      <c r="RGL33" s="205"/>
      <c r="RGM33" s="205"/>
      <c r="RGN33" s="205"/>
      <c r="RGO33" s="205"/>
      <c r="RGP33" s="205"/>
      <c r="RGQ33" s="205"/>
      <c r="RGR33" s="205"/>
      <c r="RGS33" s="205"/>
      <c r="RGT33" s="205"/>
      <c r="RGU33" s="205"/>
      <c r="RGV33" s="205"/>
      <c r="RGW33" s="205"/>
      <c r="RGX33" s="205"/>
      <c r="RGY33" s="205"/>
      <c r="RGZ33" s="205"/>
      <c r="RHA33" s="205"/>
      <c r="RHB33" s="205"/>
      <c r="RHC33" s="205"/>
      <c r="RHD33" s="205"/>
      <c r="RHE33" s="205"/>
      <c r="RHF33" s="205"/>
      <c r="RHG33" s="205"/>
      <c r="RHH33" s="205"/>
      <c r="RHI33" s="205"/>
      <c r="RHJ33" s="205"/>
      <c r="RHK33" s="205"/>
      <c r="RHL33" s="205"/>
      <c r="RHM33" s="205"/>
      <c r="RHN33" s="205"/>
      <c r="RHO33" s="205"/>
      <c r="RHP33" s="205"/>
      <c r="RHQ33" s="205"/>
      <c r="RHR33" s="205"/>
      <c r="RHS33" s="205"/>
      <c r="RHT33" s="205"/>
      <c r="RHU33" s="205"/>
      <c r="RHV33" s="205"/>
      <c r="RHW33" s="205"/>
      <c r="RHX33" s="205"/>
      <c r="RHY33" s="205"/>
      <c r="RHZ33" s="205"/>
      <c r="RIA33" s="205"/>
      <c r="RIB33" s="205"/>
      <c r="RIC33" s="205"/>
      <c r="RID33" s="205"/>
      <c r="RIE33" s="205"/>
      <c r="RIF33" s="205"/>
      <c r="RIG33" s="205"/>
      <c r="RIH33" s="205"/>
      <c r="RII33" s="205"/>
      <c r="RIJ33" s="205"/>
      <c r="RIK33" s="205"/>
      <c r="RIL33" s="205"/>
      <c r="RIM33" s="205"/>
      <c r="RIN33" s="205"/>
      <c r="RIO33" s="205"/>
      <c r="RIP33" s="205"/>
      <c r="RIQ33" s="205"/>
      <c r="RIR33" s="205"/>
      <c r="RIS33" s="205"/>
      <c r="RIT33" s="205"/>
      <c r="RIU33" s="205"/>
      <c r="RIV33" s="205"/>
      <c r="RIW33" s="205"/>
      <c r="RIX33" s="205"/>
      <c r="RIY33" s="205"/>
      <c r="RIZ33" s="205"/>
      <c r="RJA33" s="205"/>
      <c r="RJB33" s="205"/>
      <c r="RJC33" s="205"/>
      <c r="RJD33" s="205"/>
      <c r="RJE33" s="205"/>
      <c r="RJF33" s="205"/>
      <c r="RJG33" s="205"/>
      <c r="RJH33" s="205"/>
      <c r="RJI33" s="205"/>
      <c r="RJJ33" s="205"/>
      <c r="RJK33" s="205"/>
      <c r="RJL33" s="205"/>
      <c r="RJM33" s="205"/>
      <c r="RJN33" s="205"/>
      <c r="RJO33" s="205"/>
      <c r="RJP33" s="205"/>
      <c r="RJQ33" s="205"/>
      <c r="RJR33" s="205"/>
      <c r="RJS33" s="205"/>
      <c r="RJT33" s="205"/>
      <c r="RJU33" s="205"/>
      <c r="RJV33" s="205"/>
      <c r="RJW33" s="205"/>
      <c r="RJX33" s="205"/>
      <c r="RJY33" s="205"/>
      <c r="RJZ33" s="205"/>
      <c r="RKA33" s="205"/>
      <c r="RKB33" s="205"/>
      <c r="RKC33" s="205"/>
      <c r="RKD33" s="205"/>
      <c r="RKE33" s="205"/>
      <c r="RKF33" s="205"/>
      <c r="RKG33" s="205"/>
      <c r="RKH33" s="205"/>
      <c r="RKI33" s="205"/>
      <c r="RKJ33" s="205"/>
      <c r="RKK33" s="205"/>
      <c r="RKL33" s="205"/>
      <c r="RKM33" s="205"/>
      <c r="RKN33" s="205"/>
      <c r="RKO33" s="205"/>
      <c r="RKP33" s="205"/>
      <c r="RKQ33" s="205"/>
      <c r="RKR33" s="205"/>
      <c r="RKS33" s="205"/>
      <c r="RKT33" s="205"/>
      <c r="RKU33" s="205"/>
      <c r="RKV33" s="205"/>
      <c r="RKW33" s="205"/>
      <c r="RKX33" s="205"/>
      <c r="RKY33" s="205"/>
      <c r="RKZ33" s="205"/>
      <c r="RLA33" s="205"/>
      <c r="RLB33" s="205"/>
      <c r="RLC33" s="205"/>
      <c r="RLD33" s="205"/>
      <c r="RLE33" s="205"/>
      <c r="RLF33" s="205"/>
      <c r="RLG33" s="205"/>
      <c r="RLH33" s="205"/>
      <c r="RLI33" s="205"/>
      <c r="RLJ33" s="205"/>
      <c r="RLK33" s="205"/>
      <c r="RLL33" s="205"/>
      <c r="RLM33" s="205"/>
      <c r="RLN33" s="205"/>
      <c r="RLO33" s="205"/>
      <c r="RLP33" s="205"/>
      <c r="RLQ33" s="205"/>
      <c r="RLR33" s="205"/>
      <c r="RLS33" s="205"/>
      <c r="RLT33" s="205"/>
      <c r="RLU33" s="205"/>
      <c r="RLV33" s="205"/>
      <c r="RLW33" s="205"/>
      <c r="RLX33" s="205"/>
      <c r="RLY33" s="205"/>
      <c r="RLZ33" s="205"/>
      <c r="RMA33" s="205"/>
      <c r="RMB33" s="205"/>
      <c r="RMC33" s="205"/>
      <c r="RMD33" s="205"/>
      <c r="RME33" s="205"/>
      <c r="RMF33" s="205"/>
      <c r="RMG33" s="205"/>
      <c r="RMH33" s="205"/>
      <c r="RMI33" s="205"/>
      <c r="RMJ33" s="205"/>
      <c r="RMK33" s="205"/>
      <c r="RML33" s="205"/>
      <c r="RMM33" s="205"/>
      <c r="RMN33" s="205"/>
      <c r="RMO33" s="205"/>
      <c r="RMP33" s="205"/>
      <c r="RMQ33" s="205"/>
      <c r="RMR33" s="205"/>
      <c r="RMS33" s="205"/>
      <c r="RMT33" s="205"/>
      <c r="RMU33" s="205"/>
      <c r="RMV33" s="205"/>
      <c r="RMW33" s="205"/>
      <c r="RMX33" s="205"/>
      <c r="RMY33" s="205"/>
      <c r="RMZ33" s="205"/>
      <c r="RNA33" s="205"/>
      <c r="RNB33" s="205"/>
      <c r="RNC33" s="205"/>
      <c r="RND33" s="205"/>
      <c r="RNE33" s="205"/>
      <c r="RNF33" s="205"/>
      <c r="RNG33" s="205"/>
      <c r="RNH33" s="205"/>
      <c r="RNI33" s="205"/>
      <c r="RNJ33" s="205"/>
      <c r="RNK33" s="205"/>
      <c r="RNL33" s="205"/>
      <c r="RNM33" s="205"/>
      <c r="RNN33" s="205"/>
      <c r="RNO33" s="205"/>
      <c r="RNP33" s="205"/>
      <c r="RNQ33" s="205"/>
      <c r="RNR33" s="205"/>
      <c r="RNS33" s="205"/>
      <c r="RNT33" s="205"/>
      <c r="RNU33" s="205"/>
      <c r="RNV33" s="205"/>
      <c r="RNW33" s="205"/>
      <c r="RNX33" s="205"/>
      <c r="RNY33" s="205"/>
      <c r="RNZ33" s="205"/>
      <c r="ROA33" s="205"/>
      <c r="ROB33" s="205"/>
      <c r="ROC33" s="205"/>
      <c r="ROD33" s="205"/>
      <c r="ROE33" s="205"/>
      <c r="ROF33" s="205"/>
      <c r="ROG33" s="205"/>
      <c r="ROH33" s="205"/>
      <c r="ROI33" s="205"/>
      <c r="ROJ33" s="205"/>
      <c r="ROK33" s="205"/>
      <c r="ROL33" s="205"/>
      <c r="ROM33" s="205"/>
      <c r="RON33" s="205"/>
      <c r="ROO33" s="205"/>
      <c r="ROP33" s="205"/>
      <c r="ROQ33" s="205"/>
      <c r="ROR33" s="205"/>
      <c r="ROS33" s="205"/>
      <c r="ROT33" s="205"/>
      <c r="ROU33" s="205"/>
      <c r="ROV33" s="205"/>
      <c r="ROW33" s="205"/>
      <c r="ROX33" s="205"/>
      <c r="ROY33" s="205"/>
      <c r="ROZ33" s="205"/>
      <c r="RPA33" s="205"/>
      <c r="RPB33" s="205"/>
      <c r="RPC33" s="205"/>
      <c r="RPD33" s="205"/>
      <c r="RPE33" s="205"/>
      <c r="RPF33" s="205"/>
      <c r="RPG33" s="205"/>
      <c r="RPH33" s="205"/>
      <c r="RPI33" s="205"/>
      <c r="RPJ33" s="205"/>
      <c r="RPK33" s="205"/>
      <c r="RPL33" s="205"/>
      <c r="RPM33" s="205"/>
      <c r="RPN33" s="205"/>
      <c r="RPO33" s="205"/>
      <c r="RPP33" s="205"/>
      <c r="RPQ33" s="205"/>
      <c r="RPR33" s="205"/>
      <c r="RPS33" s="205"/>
      <c r="RPT33" s="205"/>
      <c r="RPU33" s="205"/>
      <c r="RPV33" s="205"/>
      <c r="RPW33" s="205"/>
      <c r="RPX33" s="205"/>
      <c r="RPY33" s="205"/>
      <c r="RPZ33" s="205"/>
      <c r="RQA33" s="205"/>
      <c r="RQB33" s="205"/>
      <c r="RQC33" s="205"/>
      <c r="RQD33" s="205"/>
      <c r="RQE33" s="205"/>
      <c r="RQF33" s="205"/>
      <c r="RQG33" s="205"/>
      <c r="RQH33" s="205"/>
      <c r="RQI33" s="205"/>
      <c r="RQJ33" s="205"/>
      <c r="RQK33" s="205"/>
      <c r="RQL33" s="205"/>
      <c r="RQM33" s="205"/>
      <c r="RQN33" s="205"/>
      <c r="RQO33" s="205"/>
      <c r="RQP33" s="205"/>
      <c r="RQQ33" s="205"/>
      <c r="RQR33" s="205"/>
      <c r="RQS33" s="205"/>
      <c r="RQT33" s="205"/>
      <c r="RQU33" s="205"/>
      <c r="RQV33" s="205"/>
      <c r="RQW33" s="205"/>
      <c r="RQX33" s="205"/>
      <c r="RQY33" s="205"/>
      <c r="RQZ33" s="205"/>
      <c r="RRA33" s="205"/>
      <c r="RRB33" s="205"/>
      <c r="RRC33" s="205"/>
      <c r="RRD33" s="205"/>
      <c r="RRE33" s="205"/>
      <c r="RRF33" s="205"/>
      <c r="RRG33" s="205"/>
      <c r="RRH33" s="205"/>
      <c r="RRI33" s="205"/>
      <c r="RRJ33" s="205"/>
      <c r="RRK33" s="205"/>
      <c r="RRL33" s="205"/>
      <c r="RRM33" s="205"/>
      <c r="RRN33" s="205"/>
      <c r="RRO33" s="205"/>
      <c r="RRP33" s="205"/>
      <c r="RRQ33" s="205"/>
      <c r="RRR33" s="205"/>
      <c r="RRS33" s="205"/>
      <c r="RRT33" s="205"/>
      <c r="RRU33" s="205"/>
      <c r="RRV33" s="205"/>
      <c r="RRW33" s="205"/>
      <c r="RRX33" s="205"/>
      <c r="RRY33" s="205"/>
      <c r="RRZ33" s="205"/>
      <c r="RSA33" s="205"/>
      <c r="RSB33" s="205"/>
      <c r="RSC33" s="205"/>
      <c r="RSD33" s="205"/>
      <c r="RSE33" s="205"/>
      <c r="RSF33" s="205"/>
      <c r="RSG33" s="205"/>
      <c r="RSH33" s="205"/>
      <c r="RSI33" s="205"/>
      <c r="RSJ33" s="205"/>
      <c r="RSK33" s="205"/>
      <c r="RSL33" s="205"/>
      <c r="RSM33" s="205"/>
      <c r="RSN33" s="205"/>
      <c r="RSO33" s="205"/>
      <c r="RSP33" s="205"/>
      <c r="RSQ33" s="205"/>
      <c r="RSR33" s="205"/>
      <c r="RSS33" s="205"/>
      <c r="RST33" s="205"/>
      <c r="RSU33" s="205"/>
      <c r="RSV33" s="205"/>
      <c r="RSW33" s="205"/>
      <c r="RSX33" s="205"/>
      <c r="RSY33" s="205"/>
      <c r="RSZ33" s="205"/>
      <c r="RTA33" s="205"/>
      <c r="RTB33" s="205"/>
      <c r="RTC33" s="205"/>
      <c r="RTD33" s="205"/>
      <c r="RTE33" s="205"/>
      <c r="RTF33" s="205"/>
      <c r="RTG33" s="205"/>
      <c r="RTH33" s="205"/>
      <c r="RTI33" s="205"/>
      <c r="RTJ33" s="205"/>
      <c r="RTK33" s="205"/>
      <c r="RTL33" s="205"/>
      <c r="RTM33" s="205"/>
      <c r="RTN33" s="205"/>
      <c r="RTO33" s="205"/>
      <c r="RTP33" s="205"/>
      <c r="RTQ33" s="205"/>
      <c r="RTR33" s="205"/>
      <c r="RTS33" s="205"/>
      <c r="RTT33" s="205"/>
      <c r="RTU33" s="205"/>
      <c r="RTV33" s="205"/>
      <c r="RTW33" s="205"/>
      <c r="RTX33" s="205"/>
      <c r="RTY33" s="205"/>
      <c r="RTZ33" s="205"/>
      <c r="RUA33" s="205"/>
      <c r="RUB33" s="205"/>
      <c r="RUC33" s="205"/>
      <c r="RUD33" s="205"/>
      <c r="RUE33" s="205"/>
      <c r="RUF33" s="205"/>
      <c r="RUG33" s="205"/>
      <c r="RUH33" s="205"/>
      <c r="RUI33" s="205"/>
      <c r="RUJ33" s="205"/>
      <c r="RUK33" s="205"/>
      <c r="RUL33" s="205"/>
      <c r="RUM33" s="205"/>
      <c r="RUN33" s="205"/>
      <c r="RUO33" s="205"/>
      <c r="RUP33" s="205"/>
      <c r="RUQ33" s="205"/>
      <c r="RUR33" s="205"/>
      <c r="RUS33" s="205"/>
      <c r="RUT33" s="205"/>
      <c r="RUU33" s="205"/>
      <c r="RUV33" s="205"/>
      <c r="RUW33" s="205"/>
      <c r="RUX33" s="205"/>
      <c r="RUY33" s="205"/>
      <c r="RUZ33" s="205"/>
      <c r="RVA33" s="205"/>
      <c r="RVB33" s="205"/>
      <c r="RVC33" s="205"/>
      <c r="RVD33" s="205"/>
      <c r="RVE33" s="205"/>
      <c r="RVF33" s="205"/>
      <c r="RVG33" s="205"/>
      <c r="RVH33" s="205"/>
      <c r="RVI33" s="205"/>
      <c r="RVJ33" s="205"/>
      <c r="RVK33" s="205"/>
      <c r="RVL33" s="205"/>
      <c r="RVM33" s="205"/>
      <c r="RVN33" s="205"/>
      <c r="RVO33" s="205"/>
      <c r="RVP33" s="205"/>
      <c r="RVQ33" s="205"/>
      <c r="RVR33" s="205"/>
      <c r="RVS33" s="205"/>
      <c r="RVT33" s="205"/>
      <c r="RVU33" s="205"/>
      <c r="RVV33" s="205"/>
      <c r="RVW33" s="205"/>
      <c r="RVX33" s="205"/>
      <c r="RVY33" s="205"/>
      <c r="RVZ33" s="205"/>
      <c r="RWA33" s="205"/>
      <c r="RWB33" s="205"/>
      <c r="RWC33" s="205"/>
      <c r="RWD33" s="205"/>
      <c r="RWE33" s="205"/>
      <c r="RWF33" s="205"/>
      <c r="RWG33" s="205"/>
      <c r="RWH33" s="205"/>
      <c r="RWI33" s="205"/>
      <c r="RWJ33" s="205"/>
      <c r="RWK33" s="205"/>
      <c r="RWL33" s="205"/>
      <c r="RWM33" s="205"/>
      <c r="RWN33" s="205"/>
      <c r="RWO33" s="205"/>
      <c r="RWP33" s="205"/>
      <c r="RWQ33" s="205"/>
      <c r="RWR33" s="205"/>
      <c r="RWS33" s="205"/>
      <c r="RWT33" s="205"/>
      <c r="RWU33" s="205"/>
      <c r="RWV33" s="205"/>
      <c r="RWW33" s="205"/>
      <c r="RWX33" s="205"/>
      <c r="RWY33" s="205"/>
      <c r="RWZ33" s="205"/>
      <c r="RXA33" s="205"/>
      <c r="RXB33" s="205"/>
      <c r="RXC33" s="205"/>
      <c r="RXD33" s="205"/>
      <c r="RXE33" s="205"/>
      <c r="RXF33" s="205"/>
      <c r="RXG33" s="205"/>
      <c r="RXH33" s="205"/>
      <c r="RXI33" s="205"/>
      <c r="RXJ33" s="205"/>
      <c r="RXK33" s="205"/>
      <c r="RXL33" s="205"/>
      <c r="RXM33" s="205"/>
      <c r="RXN33" s="205"/>
      <c r="RXO33" s="205"/>
      <c r="RXP33" s="205"/>
      <c r="RXQ33" s="205"/>
      <c r="RXR33" s="205"/>
      <c r="RXS33" s="205"/>
      <c r="RXT33" s="205"/>
      <c r="RXU33" s="205"/>
      <c r="RXV33" s="205"/>
      <c r="RXW33" s="205"/>
      <c r="RXX33" s="205"/>
      <c r="RXY33" s="205"/>
      <c r="RXZ33" s="205"/>
      <c r="RYA33" s="205"/>
      <c r="RYB33" s="205"/>
      <c r="RYC33" s="205"/>
      <c r="RYD33" s="205"/>
      <c r="RYE33" s="205"/>
      <c r="RYF33" s="205"/>
      <c r="RYG33" s="205"/>
      <c r="RYH33" s="205"/>
      <c r="RYI33" s="205"/>
      <c r="RYJ33" s="205"/>
      <c r="RYK33" s="205"/>
      <c r="RYL33" s="205"/>
      <c r="RYM33" s="205"/>
      <c r="RYN33" s="205"/>
      <c r="RYO33" s="205"/>
      <c r="RYP33" s="205"/>
      <c r="RYQ33" s="205"/>
      <c r="RYR33" s="205"/>
      <c r="RYS33" s="205"/>
      <c r="RYT33" s="205"/>
      <c r="RYU33" s="205"/>
      <c r="RYV33" s="205"/>
      <c r="RYW33" s="205"/>
      <c r="RYX33" s="205"/>
      <c r="RYY33" s="205"/>
      <c r="RYZ33" s="205"/>
      <c r="RZA33" s="205"/>
      <c r="RZB33" s="205"/>
      <c r="RZC33" s="205"/>
      <c r="RZD33" s="205"/>
      <c r="RZE33" s="205"/>
      <c r="RZF33" s="205"/>
      <c r="RZG33" s="205"/>
      <c r="RZH33" s="205"/>
      <c r="RZI33" s="205"/>
      <c r="RZJ33" s="205"/>
      <c r="RZK33" s="205"/>
      <c r="RZL33" s="205"/>
      <c r="RZM33" s="205"/>
      <c r="RZN33" s="205"/>
      <c r="RZO33" s="205"/>
      <c r="RZP33" s="205"/>
      <c r="RZQ33" s="205"/>
      <c r="RZR33" s="205"/>
      <c r="RZS33" s="205"/>
      <c r="RZT33" s="205"/>
      <c r="RZU33" s="205"/>
      <c r="RZV33" s="205"/>
      <c r="RZW33" s="205"/>
      <c r="RZX33" s="205"/>
      <c r="RZY33" s="205"/>
      <c r="RZZ33" s="205"/>
      <c r="SAA33" s="205"/>
      <c r="SAB33" s="205"/>
      <c r="SAC33" s="205"/>
      <c r="SAD33" s="205"/>
      <c r="SAE33" s="205"/>
      <c r="SAF33" s="205"/>
      <c r="SAG33" s="205"/>
      <c r="SAH33" s="205"/>
      <c r="SAI33" s="205"/>
      <c r="SAJ33" s="205"/>
      <c r="SAK33" s="205"/>
      <c r="SAL33" s="205"/>
      <c r="SAM33" s="205"/>
      <c r="SAN33" s="205"/>
      <c r="SAO33" s="205"/>
      <c r="SAP33" s="205"/>
      <c r="SAQ33" s="205"/>
      <c r="SAR33" s="205"/>
      <c r="SAS33" s="205"/>
      <c r="SAT33" s="205"/>
      <c r="SAU33" s="205"/>
      <c r="SAV33" s="205"/>
      <c r="SAW33" s="205"/>
      <c r="SAX33" s="205"/>
      <c r="SAY33" s="205"/>
      <c r="SAZ33" s="205"/>
      <c r="SBA33" s="205"/>
      <c r="SBB33" s="205"/>
      <c r="SBC33" s="205"/>
      <c r="SBD33" s="205"/>
      <c r="SBE33" s="205"/>
      <c r="SBF33" s="205"/>
      <c r="SBG33" s="205"/>
      <c r="SBH33" s="205"/>
      <c r="SBI33" s="205"/>
      <c r="SBJ33" s="205"/>
      <c r="SBK33" s="205"/>
      <c r="SBL33" s="205"/>
      <c r="SBM33" s="205"/>
      <c r="SBN33" s="205"/>
      <c r="SBO33" s="205"/>
      <c r="SBP33" s="205"/>
      <c r="SBQ33" s="205"/>
      <c r="SBR33" s="205"/>
      <c r="SBS33" s="205"/>
      <c r="SBT33" s="205"/>
      <c r="SBU33" s="205"/>
      <c r="SBV33" s="205"/>
      <c r="SBW33" s="205"/>
      <c r="SBX33" s="205"/>
      <c r="SBY33" s="205"/>
      <c r="SBZ33" s="205"/>
      <c r="SCA33" s="205"/>
      <c r="SCB33" s="205"/>
      <c r="SCC33" s="205"/>
      <c r="SCD33" s="205"/>
      <c r="SCE33" s="205"/>
      <c r="SCF33" s="205"/>
      <c r="SCG33" s="205"/>
      <c r="SCH33" s="205"/>
      <c r="SCI33" s="205"/>
      <c r="SCJ33" s="205"/>
      <c r="SCK33" s="205"/>
      <c r="SCL33" s="205"/>
      <c r="SCM33" s="205"/>
      <c r="SCN33" s="205"/>
      <c r="SCO33" s="205"/>
      <c r="SCP33" s="205"/>
      <c r="SCQ33" s="205"/>
      <c r="SCR33" s="205"/>
      <c r="SCS33" s="205"/>
      <c r="SCT33" s="205"/>
      <c r="SCU33" s="205"/>
      <c r="SCV33" s="205"/>
      <c r="SCW33" s="205"/>
      <c r="SCX33" s="205"/>
      <c r="SCY33" s="205"/>
      <c r="SCZ33" s="205"/>
      <c r="SDA33" s="205"/>
      <c r="SDB33" s="205"/>
      <c r="SDC33" s="205"/>
      <c r="SDD33" s="205"/>
      <c r="SDE33" s="205"/>
      <c r="SDF33" s="205"/>
      <c r="SDG33" s="205"/>
      <c r="SDH33" s="205"/>
      <c r="SDI33" s="205"/>
      <c r="SDJ33" s="205"/>
      <c r="SDK33" s="205"/>
      <c r="SDL33" s="205"/>
      <c r="SDM33" s="205"/>
      <c r="SDN33" s="205"/>
      <c r="SDO33" s="205"/>
      <c r="SDP33" s="205"/>
      <c r="SDQ33" s="205"/>
      <c r="SDR33" s="205"/>
      <c r="SDS33" s="205"/>
      <c r="SDT33" s="205"/>
      <c r="SDU33" s="205"/>
      <c r="SDV33" s="205"/>
      <c r="SDW33" s="205"/>
      <c r="SDX33" s="205"/>
      <c r="SDY33" s="205"/>
      <c r="SDZ33" s="205"/>
      <c r="SEA33" s="205"/>
      <c r="SEB33" s="205"/>
      <c r="SEC33" s="205"/>
      <c r="SED33" s="205"/>
      <c r="SEE33" s="205"/>
      <c r="SEF33" s="205"/>
      <c r="SEG33" s="205"/>
      <c r="SEH33" s="205"/>
      <c r="SEI33" s="205"/>
      <c r="SEJ33" s="205"/>
      <c r="SEK33" s="205"/>
      <c r="SEL33" s="205"/>
      <c r="SEM33" s="205"/>
      <c r="SEN33" s="205"/>
      <c r="SEO33" s="205"/>
      <c r="SEP33" s="205"/>
      <c r="SEQ33" s="205"/>
      <c r="SER33" s="205"/>
      <c r="SES33" s="205"/>
      <c r="SET33" s="205"/>
      <c r="SEU33" s="205"/>
      <c r="SEV33" s="205"/>
      <c r="SEW33" s="205"/>
      <c r="SEX33" s="205"/>
      <c r="SEY33" s="205"/>
      <c r="SEZ33" s="205"/>
      <c r="SFA33" s="205"/>
      <c r="SFB33" s="205"/>
      <c r="SFC33" s="205"/>
      <c r="SFD33" s="205"/>
      <c r="SFE33" s="205"/>
      <c r="SFF33" s="205"/>
      <c r="SFG33" s="205"/>
      <c r="SFH33" s="205"/>
      <c r="SFI33" s="205"/>
      <c r="SFJ33" s="205"/>
      <c r="SFK33" s="205"/>
      <c r="SFL33" s="205"/>
      <c r="SFM33" s="205"/>
      <c r="SFN33" s="205"/>
      <c r="SFO33" s="205"/>
      <c r="SFP33" s="205"/>
      <c r="SFQ33" s="205"/>
      <c r="SFR33" s="205"/>
      <c r="SFS33" s="205"/>
      <c r="SFT33" s="205"/>
      <c r="SFU33" s="205"/>
      <c r="SFV33" s="205"/>
      <c r="SFW33" s="205"/>
      <c r="SFX33" s="205"/>
      <c r="SFY33" s="205"/>
      <c r="SFZ33" s="205"/>
      <c r="SGA33" s="205"/>
      <c r="SGB33" s="205"/>
      <c r="SGC33" s="205"/>
      <c r="SGD33" s="205"/>
      <c r="SGE33" s="205"/>
      <c r="SGF33" s="205"/>
      <c r="SGG33" s="205"/>
      <c r="SGH33" s="205"/>
      <c r="SGI33" s="205"/>
      <c r="SGJ33" s="205"/>
      <c r="SGK33" s="205"/>
      <c r="SGL33" s="205"/>
      <c r="SGM33" s="205"/>
      <c r="SGN33" s="205"/>
      <c r="SGO33" s="205"/>
      <c r="SGP33" s="205"/>
      <c r="SGQ33" s="205"/>
      <c r="SGR33" s="205"/>
      <c r="SGS33" s="205"/>
      <c r="SGT33" s="205"/>
      <c r="SGU33" s="205"/>
      <c r="SGV33" s="205"/>
      <c r="SGW33" s="205"/>
      <c r="SGX33" s="205"/>
      <c r="SGY33" s="205"/>
      <c r="SGZ33" s="205"/>
      <c r="SHA33" s="205"/>
      <c r="SHB33" s="205"/>
      <c r="SHC33" s="205"/>
      <c r="SHD33" s="205"/>
      <c r="SHE33" s="205"/>
      <c r="SHF33" s="205"/>
      <c r="SHG33" s="205"/>
      <c r="SHH33" s="205"/>
      <c r="SHI33" s="205"/>
      <c r="SHJ33" s="205"/>
      <c r="SHK33" s="205"/>
      <c r="SHL33" s="205"/>
      <c r="SHM33" s="205"/>
      <c r="SHN33" s="205"/>
      <c r="SHO33" s="205"/>
      <c r="SHP33" s="205"/>
      <c r="SHQ33" s="205"/>
      <c r="SHR33" s="205"/>
      <c r="SHS33" s="205"/>
      <c r="SHT33" s="205"/>
      <c r="SHU33" s="205"/>
      <c r="SHV33" s="205"/>
      <c r="SHW33" s="205"/>
      <c r="SHX33" s="205"/>
      <c r="SHY33" s="205"/>
      <c r="SHZ33" s="205"/>
      <c r="SIA33" s="205"/>
      <c r="SIB33" s="205"/>
      <c r="SIC33" s="205"/>
      <c r="SID33" s="205"/>
      <c r="SIE33" s="205"/>
      <c r="SIF33" s="205"/>
      <c r="SIG33" s="205"/>
      <c r="SIH33" s="205"/>
      <c r="SII33" s="205"/>
      <c r="SIJ33" s="205"/>
      <c r="SIK33" s="205"/>
      <c r="SIL33" s="205"/>
      <c r="SIM33" s="205"/>
      <c r="SIN33" s="205"/>
      <c r="SIO33" s="205"/>
      <c r="SIP33" s="205"/>
      <c r="SIQ33" s="205"/>
      <c r="SIR33" s="205"/>
      <c r="SIS33" s="205"/>
      <c r="SIT33" s="205"/>
      <c r="SIU33" s="205"/>
      <c r="SIV33" s="205"/>
      <c r="SIW33" s="205"/>
      <c r="SIX33" s="205"/>
      <c r="SIY33" s="205"/>
      <c r="SIZ33" s="205"/>
      <c r="SJA33" s="205"/>
      <c r="SJB33" s="205"/>
      <c r="SJC33" s="205"/>
      <c r="SJD33" s="205"/>
      <c r="SJE33" s="205"/>
      <c r="SJF33" s="205"/>
      <c r="SJG33" s="205"/>
      <c r="SJH33" s="205"/>
      <c r="SJI33" s="205"/>
      <c r="SJJ33" s="205"/>
      <c r="SJK33" s="205"/>
      <c r="SJL33" s="205"/>
      <c r="SJM33" s="205"/>
      <c r="SJN33" s="205"/>
      <c r="SJO33" s="205"/>
      <c r="SJP33" s="205"/>
      <c r="SJQ33" s="205"/>
      <c r="SJR33" s="205"/>
      <c r="SJS33" s="205"/>
      <c r="SJT33" s="205"/>
      <c r="SJU33" s="205"/>
      <c r="SJV33" s="205"/>
      <c r="SJW33" s="205"/>
      <c r="SJX33" s="205"/>
      <c r="SJY33" s="205"/>
      <c r="SJZ33" s="205"/>
      <c r="SKA33" s="205"/>
      <c r="SKB33" s="205"/>
      <c r="SKC33" s="205"/>
      <c r="SKD33" s="205"/>
      <c r="SKE33" s="205"/>
      <c r="SKF33" s="205"/>
      <c r="SKG33" s="205"/>
      <c r="SKH33" s="205"/>
      <c r="SKI33" s="205"/>
      <c r="SKJ33" s="205"/>
      <c r="SKK33" s="205"/>
      <c r="SKL33" s="205"/>
      <c r="SKM33" s="205"/>
      <c r="SKN33" s="205"/>
      <c r="SKO33" s="205"/>
      <c r="SKP33" s="205"/>
      <c r="SKQ33" s="205"/>
      <c r="SKR33" s="205"/>
      <c r="SKS33" s="205"/>
      <c r="SKT33" s="205"/>
      <c r="SKU33" s="205"/>
      <c r="SKV33" s="205"/>
      <c r="SKW33" s="205"/>
      <c r="SKX33" s="205"/>
      <c r="SKY33" s="205"/>
      <c r="SKZ33" s="205"/>
      <c r="SLA33" s="205"/>
      <c r="SLB33" s="205"/>
      <c r="SLC33" s="205"/>
      <c r="SLD33" s="205"/>
      <c r="SLE33" s="205"/>
      <c r="SLF33" s="205"/>
      <c r="SLG33" s="205"/>
      <c r="SLH33" s="205"/>
      <c r="SLI33" s="205"/>
      <c r="SLJ33" s="205"/>
      <c r="SLK33" s="205"/>
      <c r="SLL33" s="205"/>
      <c r="SLM33" s="205"/>
      <c r="SLN33" s="205"/>
      <c r="SLO33" s="205"/>
      <c r="SLP33" s="205"/>
      <c r="SLQ33" s="205"/>
      <c r="SLR33" s="205"/>
      <c r="SLS33" s="205"/>
      <c r="SLT33" s="205"/>
      <c r="SLU33" s="205"/>
      <c r="SLV33" s="205"/>
      <c r="SLW33" s="205"/>
      <c r="SLX33" s="205"/>
      <c r="SLY33" s="205"/>
      <c r="SLZ33" s="205"/>
      <c r="SMA33" s="205"/>
      <c r="SMB33" s="205"/>
      <c r="SMC33" s="205"/>
      <c r="SMD33" s="205"/>
      <c r="SME33" s="205"/>
      <c r="SMF33" s="205"/>
      <c r="SMG33" s="205"/>
      <c r="SMH33" s="205"/>
      <c r="SMI33" s="205"/>
      <c r="SMJ33" s="205"/>
      <c r="SMK33" s="205"/>
      <c r="SML33" s="205"/>
      <c r="SMM33" s="205"/>
      <c r="SMN33" s="205"/>
      <c r="SMO33" s="205"/>
      <c r="SMP33" s="205"/>
      <c r="SMQ33" s="205"/>
      <c r="SMR33" s="205"/>
      <c r="SMS33" s="205"/>
      <c r="SMT33" s="205"/>
      <c r="SMU33" s="205"/>
      <c r="SMV33" s="205"/>
      <c r="SMW33" s="205"/>
      <c r="SMX33" s="205"/>
      <c r="SMY33" s="205"/>
      <c r="SMZ33" s="205"/>
      <c r="SNA33" s="205"/>
      <c r="SNB33" s="205"/>
      <c r="SNC33" s="205"/>
      <c r="SND33" s="205"/>
      <c r="SNE33" s="205"/>
      <c r="SNF33" s="205"/>
      <c r="SNG33" s="205"/>
      <c r="SNH33" s="205"/>
      <c r="SNI33" s="205"/>
      <c r="SNJ33" s="205"/>
      <c r="SNK33" s="205"/>
      <c r="SNL33" s="205"/>
      <c r="SNM33" s="205"/>
      <c r="SNN33" s="205"/>
      <c r="SNO33" s="205"/>
      <c r="SNP33" s="205"/>
      <c r="SNQ33" s="205"/>
      <c r="SNR33" s="205"/>
      <c r="SNS33" s="205"/>
      <c r="SNT33" s="205"/>
      <c r="SNU33" s="205"/>
      <c r="SNV33" s="205"/>
      <c r="SNW33" s="205"/>
      <c r="SNX33" s="205"/>
      <c r="SNY33" s="205"/>
      <c r="SNZ33" s="205"/>
      <c r="SOA33" s="205"/>
      <c r="SOB33" s="205"/>
      <c r="SOC33" s="205"/>
      <c r="SOD33" s="205"/>
      <c r="SOE33" s="205"/>
      <c r="SOF33" s="205"/>
      <c r="SOG33" s="205"/>
      <c r="SOH33" s="205"/>
      <c r="SOI33" s="205"/>
      <c r="SOJ33" s="205"/>
      <c r="SOK33" s="205"/>
      <c r="SOL33" s="205"/>
      <c r="SOM33" s="205"/>
      <c r="SON33" s="205"/>
      <c r="SOO33" s="205"/>
      <c r="SOP33" s="205"/>
      <c r="SOQ33" s="205"/>
      <c r="SOR33" s="205"/>
      <c r="SOS33" s="205"/>
      <c r="SOT33" s="205"/>
      <c r="SOU33" s="205"/>
      <c r="SOV33" s="205"/>
      <c r="SOW33" s="205"/>
      <c r="SOX33" s="205"/>
      <c r="SOY33" s="205"/>
      <c r="SOZ33" s="205"/>
      <c r="SPA33" s="205"/>
      <c r="SPB33" s="205"/>
      <c r="SPC33" s="205"/>
      <c r="SPD33" s="205"/>
      <c r="SPE33" s="205"/>
      <c r="SPF33" s="205"/>
      <c r="SPG33" s="205"/>
      <c r="SPH33" s="205"/>
      <c r="SPI33" s="205"/>
      <c r="SPJ33" s="205"/>
      <c r="SPK33" s="205"/>
      <c r="SPL33" s="205"/>
      <c r="SPM33" s="205"/>
      <c r="SPN33" s="205"/>
      <c r="SPO33" s="205"/>
      <c r="SPP33" s="205"/>
      <c r="SPQ33" s="205"/>
      <c r="SPR33" s="205"/>
      <c r="SPS33" s="205"/>
      <c r="SPT33" s="205"/>
      <c r="SPU33" s="205"/>
      <c r="SPV33" s="205"/>
      <c r="SPW33" s="205"/>
      <c r="SPX33" s="205"/>
      <c r="SPY33" s="205"/>
      <c r="SPZ33" s="205"/>
      <c r="SQA33" s="205"/>
      <c r="SQB33" s="205"/>
      <c r="SQC33" s="205"/>
      <c r="SQD33" s="205"/>
      <c r="SQE33" s="205"/>
      <c r="SQF33" s="205"/>
      <c r="SQG33" s="205"/>
      <c r="SQH33" s="205"/>
      <c r="SQI33" s="205"/>
      <c r="SQJ33" s="205"/>
      <c r="SQK33" s="205"/>
      <c r="SQL33" s="205"/>
      <c r="SQM33" s="205"/>
      <c r="SQN33" s="205"/>
      <c r="SQO33" s="205"/>
      <c r="SQP33" s="205"/>
      <c r="SQQ33" s="205"/>
      <c r="SQR33" s="205"/>
      <c r="SQS33" s="205"/>
      <c r="SQT33" s="205"/>
      <c r="SQU33" s="205"/>
      <c r="SQV33" s="205"/>
      <c r="SQW33" s="205"/>
      <c r="SQX33" s="205"/>
      <c r="SQY33" s="205"/>
      <c r="SQZ33" s="205"/>
      <c r="SRA33" s="205"/>
      <c r="SRB33" s="205"/>
      <c r="SRC33" s="205"/>
      <c r="SRD33" s="205"/>
      <c r="SRE33" s="205"/>
      <c r="SRF33" s="205"/>
      <c r="SRG33" s="205"/>
      <c r="SRH33" s="205"/>
      <c r="SRI33" s="205"/>
      <c r="SRJ33" s="205"/>
      <c r="SRK33" s="205"/>
      <c r="SRL33" s="205"/>
      <c r="SRM33" s="205"/>
      <c r="SRN33" s="205"/>
      <c r="SRO33" s="205"/>
      <c r="SRP33" s="205"/>
      <c r="SRQ33" s="205"/>
      <c r="SRR33" s="205"/>
      <c r="SRS33" s="205"/>
      <c r="SRT33" s="205"/>
      <c r="SRU33" s="205"/>
      <c r="SRV33" s="205"/>
      <c r="SRW33" s="205"/>
      <c r="SRX33" s="205"/>
      <c r="SRY33" s="205"/>
      <c r="SRZ33" s="205"/>
      <c r="SSA33" s="205"/>
      <c r="SSB33" s="205"/>
      <c r="SSC33" s="205"/>
      <c r="SSD33" s="205"/>
      <c r="SSE33" s="205"/>
      <c r="SSF33" s="205"/>
      <c r="SSG33" s="205"/>
      <c r="SSH33" s="205"/>
      <c r="SSI33" s="205"/>
      <c r="SSJ33" s="205"/>
      <c r="SSK33" s="205"/>
      <c r="SSL33" s="205"/>
      <c r="SSM33" s="205"/>
      <c r="SSN33" s="205"/>
      <c r="SSO33" s="205"/>
      <c r="SSP33" s="205"/>
      <c r="SSQ33" s="205"/>
      <c r="SSR33" s="205"/>
      <c r="SSS33" s="205"/>
      <c r="SST33" s="205"/>
      <c r="SSU33" s="205"/>
      <c r="SSV33" s="205"/>
      <c r="SSW33" s="205"/>
      <c r="SSX33" s="205"/>
      <c r="SSY33" s="205"/>
      <c r="SSZ33" s="205"/>
      <c r="STA33" s="205"/>
      <c r="STB33" s="205"/>
      <c r="STC33" s="205"/>
      <c r="STD33" s="205"/>
      <c r="STE33" s="205"/>
      <c r="STF33" s="205"/>
      <c r="STG33" s="205"/>
      <c r="STH33" s="205"/>
      <c r="STI33" s="205"/>
      <c r="STJ33" s="205"/>
      <c r="STK33" s="205"/>
      <c r="STL33" s="205"/>
      <c r="STM33" s="205"/>
      <c r="STN33" s="205"/>
      <c r="STO33" s="205"/>
      <c r="STP33" s="205"/>
      <c r="STQ33" s="205"/>
      <c r="STR33" s="205"/>
      <c r="STS33" s="205"/>
      <c r="STT33" s="205"/>
      <c r="STU33" s="205"/>
      <c r="STV33" s="205"/>
      <c r="STW33" s="205"/>
      <c r="STX33" s="205"/>
      <c r="STY33" s="205"/>
      <c r="STZ33" s="205"/>
      <c r="SUA33" s="205"/>
      <c r="SUB33" s="205"/>
      <c r="SUC33" s="205"/>
      <c r="SUD33" s="205"/>
      <c r="SUE33" s="205"/>
      <c r="SUF33" s="205"/>
      <c r="SUG33" s="205"/>
      <c r="SUH33" s="205"/>
      <c r="SUI33" s="205"/>
      <c r="SUJ33" s="205"/>
      <c r="SUK33" s="205"/>
      <c r="SUL33" s="205"/>
      <c r="SUM33" s="205"/>
      <c r="SUN33" s="205"/>
      <c r="SUO33" s="205"/>
      <c r="SUP33" s="205"/>
      <c r="SUQ33" s="205"/>
      <c r="SUR33" s="205"/>
      <c r="SUS33" s="205"/>
      <c r="SUT33" s="205"/>
      <c r="SUU33" s="205"/>
      <c r="SUV33" s="205"/>
      <c r="SUW33" s="205"/>
      <c r="SUX33" s="205"/>
      <c r="SUY33" s="205"/>
      <c r="SUZ33" s="205"/>
      <c r="SVA33" s="205"/>
      <c r="SVB33" s="205"/>
      <c r="SVC33" s="205"/>
      <c r="SVD33" s="205"/>
      <c r="SVE33" s="205"/>
      <c r="SVF33" s="205"/>
      <c r="SVG33" s="205"/>
      <c r="SVH33" s="205"/>
      <c r="SVI33" s="205"/>
      <c r="SVJ33" s="205"/>
      <c r="SVK33" s="205"/>
      <c r="SVL33" s="205"/>
      <c r="SVM33" s="205"/>
      <c r="SVN33" s="205"/>
      <c r="SVO33" s="205"/>
      <c r="SVP33" s="205"/>
      <c r="SVQ33" s="205"/>
      <c r="SVR33" s="205"/>
      <c r="SVS33" s="205"/>
      <c r="SVT33" s="205"/>
      <c r="SVU33" s="205"/>
      <c r="SVV33" s="205"/>
      <c r="SVW33" s="205"/>
      <c r="SVX33" s="205"/>
      <c r="SVY33" s="205"/>
      <c r="SVZ33" s="205"/>
      <c r="SWA33" s="205"/>
      <c r="SWB33" s="205"/>
      <c r="SWC33" s="205"/>
      <c r="SWD33" s="205"/>
      <c r="SWE33" s="205"/>
      <c r="SWF33" s="205"/>
      <c r="SWG33" s="205"/>
      <c r="SWH33" s="205"/>
      <c r="SWI33" s="205"/>
      <c r="SWJ33" s="205"/>
      <c r="SWK33" s="205"/>
      <c r="SWL33" s="205"/>
      <c r="SWM33" s="205"/>
      <c r="SWN33" s="205"/>
      <c r="SWO33" s="205"/>
      <c r="SWP33" s="205"/>
      <c r="SWQ33" s="205"/>
      <c r="SWR33" s="205"/>
      <c r="SWS33" s="205"/>
      <c r="SWT33" s="205"/>
      <c r="SWU33" s="205"/>
      <c r="SWV33" s="205"/>
      <c r="SWW33" s="205"/>
      <c r="SWX33" s="205"/>
      <c r="SWY33" s="205"/>
      <c r="SWZ33" s="205"/>
      <c r="SXA33" s="205"/>
      <c r="SXB33" s="205"/>
      <c r="SXC33" s="205"/>
      <c r="SXD33" s="205"/>
      <c r="SXE33" s="205"/>
      <c r="SXF33" s="205"/>
      <c r="SXG33" s="205"/>
      <c r="SXH33" s="205"/>
      <c r="SXI33" s="205"/>
      <c r="SXJ33" s="205"/>
      <c r="SXK33" s="205"/>
      <c r="SXL33" s="205"/>
      <c r="SXM33" s="205"/>
      <c r="SXN33" s="205"/>
      <c r="SXO33" s="205"/>
      <c r="SXP33" s="205"/>
      <c r="SXQ33" s="205"/>
      <c r="SXR33" s="205"/>
      <c r="SXS33" s="205"/>
      <c r="SXT33" s="205"/>
      <c r="SXU33" s="205"/>
      <c r="SXV33" s="205"/>
      <c r="SXW33" s="205"/>
      <c r="SXX33" s="205"/>
      <c r="SXY33" s="205"/>
      <c r="SXZ33" s="205"/>
      <c r="SYA33" s="205"/>
      <c r="SYB33" s="205"/>
      <c r="SYC33" s="205"/>
      <c r="SYD33" s="205"/>
      <c r="SYE33" s="205"/>
      <c r="SYF33" s="205"/>
      <c r="SYG33" s="205"/>
      <c r="SYH33" s="205"/>
      <c r="SYI33" s="205"/>
      <c r="SYJ33" s="205"/>
      <c r="SYK33" s="205"/>
      <c r="SYL33" s="205"/>
      <c r="SYM33" s="205"/>
      <c r="SYN33" s="205"/>
      <c r="SYO33" s="205"/>
      <c r="SYP33" s="205"/>
      <c r="SYQ33" s="205"/>
      <c r="SYR33" s="205"/>
      <c r="SYS33" s="205"/>
      <c r="SYT33" s="205"/>
      <c r="SYU33" s="205"/>
      <c r="SYV33" s="205"/>
      <c r="SYW33" s="205"/>
      <c r="SYX33" s="205"/>
      <c r="SYY33" s="205"/>
      <c r="SYZ33" s="205"/>
      <c r="SZA33" s="205"/>
      <c r="SZB33" s="205"/>
      <c r="SZC33" s="205"/>
      <c r="SZD33" s="205"/>
      <c r="SZE33" s="205"/>
      <c r="SZF33" s="205"/>
      <c r="SZG33" s="205"/>
      <c r="SZH33" s="205"/>
      <c r="SZI33" s="205"/>
      <c r="SZJ33" s="205"/>
      <c r="SZK33" s="205"/>
      <c r="SZL33" s="205"/>
      <c r="SZM33" s="205"/>
      <c r="SZN33" s="205"/>
      <c r="SZO33" s="205"/>
      <c r="SZP33" s="205"/>
      <c r="SZQ33" s="205"/>
      <c r="SZR33" s="205"/>
      <c r="SZS33" s="205"/>
      <c r="SZT33" s="205"/>
      <c r="SZU33" s="205"/>
      <c r="SZV33" s="205"/>
      <c r="SZW33" s="205"/>
      <c r="SZX33" s="205"/>
      <c r="SZY33" s="205"/>
      <c r="SZZ33" s="205"/>
      <c r="TAA33" s="205"/>
      <c r="TAB33" s="205"/>
      <c r="TAC33" s="205"/>
      <c r="TAD33" s="205"/>
      <c r="TAE33" s="205"/>
      <c r="TAF33" s="205"/>
      <c r="TAG33" s="205"/>
      <c r="TAH33" s="205"/>
      <c r="TAI33" s="205"/>
      <c r="TAJ33" s="205"/>
      <c r="TAK33" s="205"/>
      <c r="TAL33" s="205"/>
      <c r="TAM33" s="205"/>
      <c r="TAN33" s="205"/>
      <c r="TAO33" s="205"/>
      <c r="TAP33" s="205"/>
      <c r="TAQ33" s="205"/>
      <c r="TAR33" s="205"/>
      <c r="TAS33" s="205"/>
      <c r="TAT33" s="205"/>
      <c r="TAU33" s="205"/>
      <c r="TAV33" s="205"/>
      <c r="TAW33" s="205"/>
      <c r="TAX33" s="205"/>
      <c r="TAY33" s="205"/>
      <c r="TAZ33" s="205"/>
      <c r="TBA33" s="205"/>
      <c r="TBB33" s="205"/>
      <c r="TBC33" s="205"/>
      <c r="TBD33" s="205"/>
      <c r="TBE33" s="205"/>
      <c r="TBF33" s="205"/>
      <c r="TBG33" s="205"/>
      <c r="TBH33" s="205"/>
      <c r="TBI33" s="205"/>
      <c r="TBJ33" s="205"/>
      <c r="TBK33" s="205"/>
      <c r="TBL33" s="205"/>
      <c r="TBM33" s="205"/>
      <c r="TBN33" s="205"/>
      <c r="TBO33" s="205"/>
      <c r="TBP33" s="205"/>
      <c r="TBQ33" s="205"/>
      <c r="TBR33" s="205"/>
      <c r="TBS33" s="205"/>
      <c r="TBT33" s="205"/>
      <c r="TBU33" s="205"/>
      <c r="TBV33" s="205"/>
      <c r="TBW33" s="205"/>
      <c r="TBX33" s="205"/>
      <c r="TBY33" s="205"/>
      <c r="TBZ33" s="205"/>
      <c r="TCA33" s="205"/>
      <c r="TCB33" s="205"/>
      <c r="TCC33" s="205"/>
      <c r="TCD33" s="205"/>
      <c r="TCE33" s="205"/>
      <c r="TCF33" s="205"/>
      <c r="TCG33" s="205"/>
      <c r="TCH33" s="205"/>
      <c r="TCI33" s="205"/>
      <c r="TCJ33" s="205"/>
      <c r="TCK33" s="205"/>
      <c r="TCL33" s="205"/>
      <c r="TCM33" s="205"/>
      <c r="TCN33" s="205"/>
      <c r="TCO33" s="205"/>
      <c r="TCP33" s="205"/>
      <c r="TCQ33" s="205"/>
      <c r="TCR33" s="205"/>
      <c r="TCS33" s="205"/>
      <c r="TCT33" s="205"/>
      <c r="TCU33" s="205"/>
      <c r="TCV33" s="205"/>
      <c r="TCW33" s="205"/>
      <c r="TCX33" s="205"/>
      <c r="TCY33" s="205"/>
      <c r="TCZ33" s="205"/>
      <c r="TDA33" s="205"/>
      <c r="TDB33" s="205"/>
      <c r="TDC33" s="205"/>
      <c r="TDD33" s="205"/>
      <c r="TDE33" s="205"/>
      <c r="TDF33" s="205"/>
      <c r="TDG33" s="205"/>
      <c r="TDH33" s="205"/>
      <c r="TDI33" s="205"/>
      <c r="TDJ33" s="205"/>
      <c r="TDK33" s="205"/>
      <c r="TDL33" s="205"/>
      <c r="TDM33" s="205"/>
      <c r="TDN33" s="205"/>
      <c r="TDO33" s="205"/>
      <c r="TDP33" s="205"/>
      <c r="TDQ33" s="205"/>
      <c r="TDR33" s="205"/>
      <c r="TDS33" s="205"/>
      <c r="TDT33" s="205"/>
      <c r="TDU33" s="205"/>
      <c r="TDV33" s="205"/>
      <c r="TDW33" s="205"/>
      <c r="TDX33" s="205"/>
      <c r="TDY33" s="205"/>
      <c r="TDZ33" s="205"/>
      <c r="TEA33" s="205"/>
      <c r="TEB33" s="205"/>
      <c r="TEC33" s="205"/>
      <c r="TED33" s="205"/>
      <c r="TEE33" s="205"/>
      <c r="TEF33" s="205"/>
      <c r="TEG33" s="205"/>
      <c r="TEH33" s="205"/>
      <c r="TEI33" s="205"/>
      <c r="TEJ33" s="205"/>
      <c r="TEK33" s="205"/>
      <c r="TEL33" s="205"/>
      <c r="TEM33" s="205"/>
      <c r="TEN33" s="205"/>
      <c r="TEO33" s="205"/>
      <c r="TEP33" s="205"/>
      <c r="TEQ33" s="205"/>
      <c r="TER33" s="205"/>
      <c r="TES33" s="205"/>
      <c r="TET33" s="205"/>
      <c r="TEU33" s="205"/>
      <c r="TEV33" s="205"/>
      <c r="TEW33" s="205"/>
      <c r="TEX33" s="205"/>
      <c r="TEY33" s="205"/>
      <c r="TEZ33" s="205"/>
      <c r="TFA33" s="205"/>
      <c r="TFB33" s="205"/>
      <c r="TFC33" s="205"/>
      <c r="TFD33" s="205"/>
      <c r="TFE33" s="205"/>
      <c r="TFF33" s="205"/>
      <c r="TFG33" s="205"/>
      <c r="TFH33" s="205"/>
      <c r="TFI33" s="205"/>
      <c r="TFJ33" s="205"/>
      <c r="TFK33" s="205"/>
      <c r="TFL33" s="205"/>
      <c r="TFM33" s="205"/>
      <c r="TFN33" s="205"/>
      <c r="TFO33" s="205"/>
      <c r="TFP33" s="205"/>
      <c r="TFQ33" s="205"/>
      <c r="TFR33" s="205"/>
      <c r="TFS33" s="205"/>
      <c r="TFT33" s="205"/>
      <c r="TFU33" s="205"/>
      <c r="TFV33" s="205"/>
      <c r="TFW33" s="205"/>
      <c r="TFX33" s="205"/>
      <c r="TFY33" s="205"/>
      <c r="TFZ33" s="205"/>
      <c r="TGA33" s="205"/>
      <c r="TGB33" s="205"/>
      <c r="TGC33" s="205"/>
      <c r="TGD33" s="205"/>
      <c r="TGE33" s="205"/>
      <c r="TGF33" s="205"/>
      <c r="TGG33" s="205"/>
      <c r="TGH33" s="205"/>
      <c r="TGI33" s="205"/>
      <c r="TGJ33" s="205"/>
      <c r="TGK33" s="205"/>
      <c r="TGL33" s="205"/>
      <c r="TGM33" s="205"/>
      <c r="TGN33" s="205"/>
      <c r="TGO33" s="205"/>
      <c r="TGP33" s="205"/>
      <c r="TGQ33" s="205"/>
      <c r="TGR33" s="205"/>
      <c r="TGS33" s="205"/>
      <c r="TGT33" s="205"/>
      <c r="TGU33" s="205"/>
      <c r="TGV33" s="205"/>
      <c r="TGW33" s="205"/>
      <c r="TGX33" s="205"/>
      <c r="TGY33" s="205"/>
      <c r="TGZ33" s="205"/>
      <c r="THA33" s="205"/>
      <c r="THB33" s="205"/>
      <c r="THC33" s="205"/>
      <c r="THD33" s="205"/>
      <c r="THE33" s="205"/>
      <c r="THF33" s="205"/>
      <c r="THG33" s="205"/>
      <c r="THH33" s="205"/>
      <c r="THI33" s="205"/>
      <c r="THJ33" s="205"/>
      <c r="THK33" s="205"/>
      <c r="THL33" s="205"/>
      <c r="THM33" s="205"/>
      <c r="THN33" s="205"/>
      <c r="THO33" s="205"/>
      <c r="THP33" s="205"/>
      <c r="THQ33" s="205"/>
      <c r="THR33" s="205"/>
      <c r="THS33" s="205"/>
      <c r="THT33" s="205"/>
      <c r="THU33" s="205"/>
      <c r="THV33" s="205"/>
      <c r="THW33" s="205"/>
      <c r="THX33" s="205"/>
      <c r="THY33" s="205"/>
      <c r="THZ33" s="205"/>
      <c r="TIA33" s="205"/>
      <c r="TIB33" s="205"/>
      <c r="TIC33" s="205"/>
      <c r="TID33" s="205"/>
      <c r="TIE33" s="205"/>
      <c r="TIF33" s="205"/>
      <c r="TIG33" s="205"/>
      <c r="TIH33" s="205"/>
      <c r="TII33" s="205"/>
      <c r="TIJ33" s="205"/>
      <c r="TIK33" s="205"/>
      <c r="TIL33" s="205"/>
      <c r="TIM33" s="205"/>
      <c r="TIN33" s="205"/>
      <c r="TIO33" s="205"/>
      <c r="TIP33" s="205"/>
      <c r="TIQ33" s="205"/>
      <c r="TIR33" s="205"/>
      <c r="TIS33" s="205"/>
      <c r="TIT33" s="205"/>
      <c r="TIU33" s="205"/>
      <c r="TIV33" s="205"/>
      <c r="TIW33" s="205"/>
      <c r="TIX33" s="205"/>
      <c r="TIY33" s="205"/>
      <c r="TIZ33" s="205"/>
      <c r="TJA33" s="205"/>
      <c r="TJB33" s="205"/>
      <c r="TJC33" s="205"/>
      <c r="TJD33" s="205"/>
      <c r="TJE33" s="205"/>
      <c r="TJF33" s="205"/>
      <c r="TJG33" s="205"/>
      <c r="TJH33" s="205"/>
      <c r="TJI33" s="205"/>
      <c r="TJJ33" s="205"/>
      <c r="TJK33" s="205"/>
      <c r="TJL33" s="205"/>
      <c r="TJM33" s="205"/>
      <c r="TJN33" s="205"/>
      <c r="TJO33" s="205"/>
      <c r="TJP33" s="205"/>
      <c r="TJQ33" s="205"/>
      <c r="TJR33" s="205"/>
      <c r="TJS33" s="205"/>
      <c r="TJT33" s="205"/>
      <c r="TJU33" s="205"/>
      <c r="TJV33" s="205"/>
      <c r="TJW33" s="205"/>
      <c r="TJX33" s="205"/>
      <c r="TJY33" s="205"/>
      <c r="TJZ33" s="205"/>
      <c r="TKA33" s="205"/>
      <c r="TKB33" s="205"/>
      <c r="TKC33" s="205"/>
      <c r="TKD33" s="205"/>
      <c r="TKE33" s="205"/>
      <c r="TKF33" s="205"/>
      <c r="TKG33" s="205"/>
      <c r="TKH33" s="205"/>
      <c r="TKI33" s="205"/>
      <c r="TKJ33" s="205"/>
      <c r="TKK33" s="205"/>
      <c r="TKL33" s="205"/>
      <c r="TKM33" s="205"/>
      <c r="TKN33" s="205"/>
      <c r="TKO33" s="205"/>
      <c r="TKP33" s="205"/>
      <c r="TKQ33" s="205"/>
      <c r="TKR33" s="205"/>
      <c r="TKS33" s="205"/>
      <c r="TKT33" s="205"/>
      <c r="TKU33" s="205"/>
      <c r="TKV33" s="205"/>
      <c r="TKW33" s="205"/>
      <c r="TKX33" s="205"/>
      <c r="TKY33" s="205"/>
      <c r="TKZ33" s="205"/>
      <c r="TLA33" s="205"/>
      <c r="TLB33" s="205"/>
      <c r="TLC33" s="205"/>
      <c r="TLD33" s="205"/>
      <c r="TLE33" s="205"/>
      <c r="TLF33" s="205"/>
      <c r="TLG33" s="205"/>
      <c r="TLH33" s="205"/>
      <c r="TLI33" s="205"/>
      <c r="TLJ33" s="205"/>
      <c r="TLK33" s="205"/>
      <c r="TLL33" s="205"/>
      <c r="TLM33" s="205"/>
      <c r="TLN33" s="205"/>
      <c r="TLO33" s="205"/>
      <c r="TLP33" s="205"/>
      <c r="TLQ33" s="205"/>
      <c r="TLR33" s="205"/>
      <c r="TLS33" s="205"/>
      <c r="TLT33" s="205"/>
      <c r="TLU33" s="205"/>
      <c r="TLV33" s="205"/>
      <c r="TLW33" s="205"/>
      <c r="TLX33" s="205"/>
      <c r="TLY33" s="205"/>
      <c r="TLZ33" s="205"/>
      <c r="TMA33" s="205"/>
      <c r="TMB33" s="205"/>
      <c r="TMC33" s="205"/>
      <c r="TMD33" s="205"/>
      <c r="TME33" s="205"/>
      <c r="TMF33" s="205"/>
      <c r="TMG33" s="205"/>
      <c r="TMH33" s="205"/>
      <c r="TMI33" s="205"/>
      <c r="TMJ33" s="205"/>
      <c r="TMK33" s="205"/>
      <c r="TML33" s="205"/>
      <c r="TMM33" s="205"/>
      <c r="TMN33" s="205"/>
      <c r="TMO33" s="205"/>
      <c r="TMP33" s="205"/>
      <c r="TMQ33" s="205"/>
      <c r="TMR33" s="205"/>
      <c r="TMS33" s="205"/>
      <c r="TMT33" s="205"/>
      <c r="TMU33" s="205"/>
      <c r="TMV33" s="205"/>
      <c r="TMW33" s="205"/>
      <c r="TMX33" s="205"/>
      <c r="TMY33" s="205"/>
      <c r="TMZ33" s="205"/>
      <c r="TNA33" s="205"/>
      <c r="TNB33" s="205"/>
      <c r="TNC33" s="205"/>
      <c r="TND33" s="205"/>
      <c r="TNE33" s="205"/>
      <c r="TNF33" s="205"/>
      <c r="TNG33" s="205"/>
      <c r="TNH33" s="205"/>
      <c r="TNI33" s="205"/>
      <c r="TNJ33" s="205"/>
      <c r="TNK33" s="205"/>
      <c r="TNL33" s="205"/>
      <c r="TNM33" s="205"/>
      <c r="TNN33" s="205"/>
      <c r="TNO33" s="205"/>
      <c r="TNP33" s="205"/>
      <c r="TNQ33" s="205"/>
      <c r="TNR33" s="205"/>
      <c r="TNS33" s="205"/>
      <c r="TNT33" s="205"/>
      <c r="TNU33" s="205"/>
      <c r="TNV33" s="205"/>
      <c r="TNW33" s="205"/>
      <c r="TNX33" s="205"/>
      <c r="TNY33" s="205"/>
      <c r="TNZ33" s="205"/>
      <c r="TOA33" s="205"/>
      <c r="TOB33" s="205"/>
      <c r="TOC33" s="205"/>
      <c r="TOD33" s="205"/>
      <c r="TOE33" s="205"/>
      <c r="TOF33" s="205"/>
      <c r="TOG33" s="205"/>
      <c r="TOH33" s="205"/>
      <c r="TOI33" s="205"/>
      <c r="TOJ33" s="205"/>
      <c r="TOK33" s="205"/>
      <c r="TOL33" s="205"/>
      <c r="TOM33" s="205"/>
      <c r="TON33" s="205"/>
      <c r="TOO33" s="205"/>
      <c r="TOP33" s="205"/>
      <c r="TOQ33" s="205"/>
      <c r="TOR33" s="205"/>
      <c r="TOS33" s="205"/>
      <c r="TOT33" s="205"/>
      <c r="TOU33" s="205"/>
      <c r="TOV33" s="205"/>
      <c r="TOW33" s="205"/>
      <c r="TOX33" s="205"/>
      <c r="TOY33" s="205"/>
      <c r="TOZ33" s="205"/>
      <c r="TPA33" s="205"/>
      <c r="TPB33" s="205"/>
      <c r="TPC33" s="205"/>
      <c r="TPD33" s="205"/>
      <c r="TPE33" s="205"/>
      <c r="TPF33" s="205"/>
      <c r="TPG33" s="205"/>
      <c r="TPH33" s="205"/>
      <c r="TPI33" s="205"/>
      <c r="TPJ33" s="205"/>
      <c r="TPK33" s="205"/>
      <c r="TPL33" s="205"/>
      <c r="TPM33" s="205"/>
      <c r="TPN33" s="205"/>
      <c r="TPO33" s="205"/>
      <c r="TPP33" s="205"/>
      <c r="TPQ33" s="205"/>
      <c r="TPR33" s="205"/>
      <c r="TPS33" s="205"/>
      <c r="TPT33" s="205"/>
      <c r="TPU33" s="205"/>
      <c r="TPV33" s="205"/>
      <c r="TPW33" s="205"/>
      <c r="TPX33" s="205"/>
      <c r="TPY33" s="205"/>
      <c r="TPZ33" s="205"/>
      <c r="TQA33" s="205"/>
      <c r="TQB33" s="205"/>
      <c r="TQC33" s="205"/>
      <c r="TQD33" s="205"/>
      <c r="TQE33" s="205"/>
      <c r="TQF33" s="205"/>
      <c r="TQG33" s="205"/>
      <c r="TQH33" s="205"/>
      <c r="TQI33" s="205"/>
      <c r="TQJ33" s="205"/>
      <c r="TQK33" s="205"/>
      <c r="TQL33" s="205"/>
      <c r="TQM33" s="205"/>
      <c r="TQN33" s="205"/>
      <c r="TQO33" s="205"/>
      <c r="TQP33" s="205"/>
      <c r="TQQ33" s="205"/>
      <c r="TQR33" s="205"/>
      <c r="TQS33" s="205"/>
      <c r="TQT33" s="205"/>
      <c r="TQU33" s="205"/>
      <c r="TQV33" s="205"/>
      <c r="TQW33" s="205"/>
      <c r="TQX33" s="205"/>
      <c r="TQY33" s="205"/>
      <c r="TQZ33" s="205"/>
      <c r="TRA33" s="205"/>
      <c r="TRB33" s="205"/>
      <c r="TRC33" s="205"/>
      <c r="TRD33" s="205"/>
      <c r="TRE33" s="205"/>
      <c r="TRF33" s="205"/>
      <c r="TRG33" s="205"/>
      <c r="TRH33" s="205"/>
      <c r="TRI33" s="205"/>
      <c r="TRJ33" s="205"/>
      <c r="TRK33" s="205"/>
      <c r="TRL33" s="205"/>
      <c r="TRM33" s="205"/>
      <c r="TRN33" s="205"/>
      <c r="TRO33" s="205"/>
      <c r="TRP33" s="205"/>
      <c r="TRQ33" s="205"/>
      <c r="TRR33" s="205"/>
      <c r="TRS33" s="205"/>
      <c r="TRT33" s="205"/>
      <c r="TRU33" s="205"/>
      <c r="TRV33" s="205"/>
      <c r="TRW33" s="205"/>
      <c r="TRX33" s="205"/>
      <c r="TRY33" s="205"/>
      <c r="TRZ33" s="205"/>
      <c r="TSA33" s="205"/>
      <c r="TSB33" s="205"/>
      <c r="TSC33" s="205"/>
      <c r="TSD33" s="205"/>
      <c r="TSE33" s="205"/>
      <c r="TSF33" s="205"/>
      <c r="TSG33" s="205"/>
      <c r="TSH33" s="205"/>
      <c r="TSI33" s="205"/>
      <c r="TSJ33" s="205"/>
      <c r="TSK33" s="205"/>
      <c r="TSL33" s="205"/>
      <c r="TSM33" s="205"/>
      <c r="TSN33" s="205"/>
      <c r="TSO33" s="205"/>
      <c r="TSP33" s="205"/>
      <c r="TSQ33" s="205"/>
      <c r="TSR33" s="205"/>
      <c r="TSS33" s="205"/>
      <c r="TST33" s="205"/>
      <c r="TSU33" s="205"/>
      <c r="TSV33" s="205"/>
      <c r="TSW33" s="205"/>
      <c r="TSX33" s="205"/>
      <c r="TSY33" s="205"/>
      <c r="TSZ33" s="205"/>
      <c r="TTA33" s="205"/>
      <c r="TTB33" s="205"/>
      <c r="TTC33" s="205"/>
      <c r="TTD33" s="205"/>
      <c r="TTE33" s="205"/>
      <c r="TTF33" s="205"/>
      <c r="TTG33" s="205"/>
      <c r="TTH33" s="205"/>
      <c r="TTI33" s="205"/>
      <c r="TTJ33" s="205"/>
      <c r="TTK33" s="205"/>
      <c r="TTL33" s="205"/>
      <c r="TTM33" s="205"/>
      <c r="TTN33" s="205"/>
      <c r="TTO33" s="205"/>
      <c r="TTP33" s="205"/>
      <c r="TTQ33" s="205"/>
      <c r="TTR33" s="205"/>
      <c r="TTS33" s="205"/>
      <c r="TTT33" s="205"/>
      <c r="TTU33" s="205"/>
      <c r="TTV33" s="205"/>
      <c r="TTW33" s="205"/>
      <c r="TTX33" s="205"/>
      <c r="TTY33" s="205"/>
      <c r="TTZ33" s="205"/>
      <c r="TUA33" s="205"/>
      <c r="TUB33" s="205"/>
      <c r="TUC33" s="205"/>
      <c r="TUD33" s="205"/>
      <c r="TUE33" s="205"/>
      <c r="TUF33" s="205"/>
      <c r="TUG33" s="205"/>
      <c r="TUH33" s="205"/>
      <c r="TUI33" s="205"/>
      <c r="TUJ33" s="205"/>
      <c r="TUK33" s="205"/>
      <c r="TUL33" s="205"/>
      <c r="TUM33" s="205"/>
      <c r="TUN33" s="205"/>
      <c r="TUO33" s="205"/>
      <c r="TUP33" s="205"/>
      <c r="TUQ33" s="205"/>
      <c r="TUR33" s="205"/>
      <c r="TUS33" s="205"/>
      <c r="TUT33" s="205"/>
      <c r="TUU33" s="205"/>
      <c r="TUV33" s="205"/>
      <c r="TUW33" s="205"/>
      <c r="TUX33" s="205"/>
      <c r="TUY33" s="205"/>
      <c r="TUZ33" s="205"/>
      <c r="TVA33" s="205"/>
      <c r="TVB33" s="205"/>
      <c r="TVC33" s="205"/>
      <c r="TVD33" s="205"/>
      <c r="TVE33" s="205"/>
      <c r="TVF33" s="205"/>
      <c r="TVG33" s="205"/>
      <c r="TVH33" s="205"/>
      <c r="TVI33" s="205"/>
      <c r="TVJ33" s="205"/>
      <c r="TVK33" s="205"/>
      <c r="TVL33" s="205"/>
      <c r="TVM33" s="205"/>
      <c r="TVN33" s="205"/>
      <c r="TVO33" s="205"/>
      <c r="TVP33" s="205"/>
      <c r="TVQ33" s="205"/>
      <c r="TVR33" s="205"/>
      <c r="TVS33" s="205"/>
      <c r="TVT33" s="205"/>
      <c r="TVU33" s="205"/>
      <c r="TVV33" s="205"/>
      <c r="TVW33" s="205"/>
      <c r="TVX33" s="205"/>
      <c r="TVY33" s="205"/>
      <c r="TVZ33" s="205"/>
      <c r="TWA33" s="205"/>
      <c r="TWB33" s="205"/>
      <c r="TWC33" s="205"/>
      <c r="TWD33" s="205"/>
      <c r="TWE33" s="205"/>
      <c r="TWF33" s="205"/>
      <c r="TWG33" s="205"/>
      <c r="TWH33" s="205"/>
      <c r="TWI33" s="205"/>
      <c r="TWJ33" s="205"/>
      <c r="TWK33" s="205"/>
      <c r="TWL33" s="205"/>
      <c r="TWM33" s="205"/>
      <c r="TWN33" s="205"/>
      <c r="TWO33" s="205"/>
      <c r="TWP33" s="205"/>
      <c r="TWQ33" s="205"/>
      <c r="TWR33" s="205"/>
      <c r="TWS33" s="205"/>
      <c r="TWT33" s="205"/>
      <c r="TWU33" s="205"/>
      <c r="TWV33" s="205"/>
      <c r="TWW33" s="205"/>
      <c r="TWX33" s="205"/>
      <c r="TWY33" s="205"/>
      <c r="TWZ33" s="205"/>
      <c r="TXA33" s="205"/>
      <c r="TXB33" s="205"/>
      <c r="TXC33" s="205"/>
      <c r="TXD33" s="205"/>
      <c r="TXE33" s="205"/>
      <c r="TXF33" s="205"/>
      <c r="TXG33" s="205"/>
      <c r="TXH33" s="205"/>
      <c r="TXI33" s="205"/>
      <c r="TXJ33" s="205"/>
      <c r="TXK33" s="205"/>
      <c r="TXL33" s="205"/>
      <c r="TXM33" s="205"/>
      <c r="TXN33" s="205"/>
      <c r="TXO33" s="205"/>
      <c r="TXP33" s="205"/>
      <c r="TXQ33" s="205"/>
      <c r="TXR33" s="205"/>
      <c r="TXS33" s="205"/>
      <c r="TXT33" s="205"/>
      <c r="TXU33" s="205"/>
      <c r="TXV33" s="205"/>
      <c r="TXW33" s="205"/>
      <c r="TXX33" s="205"/>
      <c r="TXY33" s="205"/>
      <c r="TXZ33" s="205"/>
      <c r="TYA33" s="205"/>
      <c r="TYB33" s="205"/>
      <c r="TYC33" s="205"/>
      <c r="TYD33" s="205"/>
      <c r="TYE33" s="205"/>
      <c r="TYF33" s="205"/>
      <c r="TYG33" s="205"/>
      <c r="TYH33" s="205"/>
      <c r="TYI33" s="205"/>
      <c r="TYJ33" s="205"/>
      <c r="TYK33" s="205"/>
      <c r="TYL33" s="205"/>
      <c r="TYM33" s="205"/>
      <c r="TYN33" s="205"/>
      <c r="TYO33" s="205"/>
      <c r="TYP33" s="205"/>
      <c r="TYQ33" s="205"/>
      <c r="TYR33" s="205"/>
      <c r="TYS33" s="205"/>
      <c r="TYT33" s="205"/>
      <c r="TYU33" s="205"/>
      <c r="TYV33" s="205"/>
      <c r="TYW33" s="205"/>
      <c r="TYX33" s="205"/>
      <c r="TYY33" s="205"/>
      <c r="TYZ33" s="205"/>
      <c r="TZA33" s="205"/>
      <c r="TZB33" s="205"/>
      <c r="TZC33" s="205"/>
      <c r="TZD33" s="205"/>
      <c r="TZE33" s="205"/>
      <c r="TZF33" s="205"/>
      <c r="TZG33" s="205"/>
      <c r="TZH33" s="205"/>
      <c r="TZI33" s="205"/>
      <c r="TZJ33" s="205"/>
      <c r="TZK33" s="205"/>
      <c r="TZL33" s="205"/>
      <c r="TZM33" s="205"/>
      <c r="TZN33" s="205"/>
      <c r="TZO33" s="205"/>
      <c r="TZP33" s="205"/>
      <c r="TZQ33" s="205"/>
      <c r="TZR33" s="205"/>
      <c r="TZS33" s="205"/>
      <c r="TZT33" s="205"/>
      <c r="TZU33" s="205"/>
      <c r="TZV33" s="205"/>
      <c r="TZW33" s="205"/>
      <c r="TZX33" s="205"/>
      <c r="TZY33" s="205"/>
      <c r="TZZ33" s="205"/>
      <c r="UAA33" s="205"/>
      <c r="UAB33" s="205"/>
      <c r="UAC33" s="205"/>
      <c r="UAD33" s="205"/>
      <c r="UAE33" s="205"/>
      <c r="UAF33" s="205"/>
      <c r="UAG33" s="205"/>
      <c r="UAH33" s="205"/>
      <c r="UAI33" s="205"/>
      <c r="UAJ33" s="205"/>
      <c r="UAK33" s="205"/>
      <c r="UAL33" s="205"/>
      <c r="UAM33" s="205"/>
      <c r="UAN33" s="205"/>
      <c r="UAO33" s="205"/>
      <c r="UAP33" s="205"/>
      <c r="UAQ33" s="205"/>
      <c r="UAR33" s="205"/>
      <c r="UAS33" s="205"/>
      <c r="UAT33" s="205"/>
      <c r="UAU33" s="205"/>
      <c r="UAV33" s="205"/>
      <c r="UAW33" s="205"/>
      <c r="UAX33" s="205"/>
      <c r="UAY33" s="205"/>
      <c r="UAZ33" s="205"/>
      <c r="UBA33" s="205"/>
      <c r="UBB33" s="205"/>
      <c r="UBC33" s="205"/>
      <c r="UBD33" s="205"/>
      <c r="UBE33" s="205"/>
      <c r="UBF33" s="205"/>
      <c r="UBG33" s="205"/>
      <c r="UBH33" s="205"/>
      <c r="UBI33" s="205"/>
      <c r="UBJ33" s="205"/>
      <c r="UBK33" s="205"/>
      <c r="UBL33" s="205"/>
      <c r="UBM33" s="205"/>
      <c r="UBN33" s="205"/>
      <c r="UBO33" s="205"/>
      <c r="UBP33" s="205"/>
      <c r="UBQ33" s="205"/>
      <c r="UBR33" s="205"/>
      <c r="UBS33" s="205"/>
      <c r="UBT33" s="205"/>
      <c r="UBU33" s="205"/>
      <c r="UBV33" s="205"/>
      <c r="UBW33" s="205"/>
      <c r="UBX33" s="205"/>
      <c r="UBY33" s="205"/>
      <c r="UBZ33" s="205"/>
      <c r="UCA33" s="205"/>
      <c r="UCB33" s="205"/>
      <c r="UCC33" s="205"/>
      <c r="UCD33" s="205"/>
      <c r="UCE33" s="205"/>
      <c r="UCF33" s="205"/>
      <c r="UCG33" s="205"/>
      <c r="UCH33" s="205"/>
      <c r="UCI33" s="205"/>
      <c r="UCJ33" s="205"/>
      <c r="UCK33" s="205"/>
      <c r="UCL33" s="205"/>
      <c r="UCM33" s="205"/>
      <c r="UCN33" s="205"/>
      <c r="UCO33" s="205"/>
      <c r="UCP33" s="205"/>
      <c r="UCQ33" s="205"/>
      <c r="UCR33" s="205"/>
      <c r="UCS33" s="205"/>
      <c r="UCT33" s="205"/>
      <c r="UCU33" s="205"/>
      <c r="UCV33" s="205"/>
      <c r="UCW33" s="205"/>
      <c r="UCX33" s="205"/>
      <c r="UCY33" s="205"/>
      <c r="UCZ33" s="205"/>
      <c r="UDA33" s="205"/>
      <c r="UDB33" s="205"/>
      <c r="UDC33" s="205"/>
      <c r="UDD33" s="205"/>
      <c r="UDE33" s="205"/>
      <c r="UDF33" s="205"/>
      <c r="UDG33" s="205"/>
      <c r="UDH33" s="205"/>
      <c r="UDI33" s="205"/>
      <c r="UDJ33" s="205"/>
      <c r="UDK33" s="205"/>
      <c r="UDL33" s="205"/>
      <c r="UDM33" s="205"/>
      <c r="UDN33" s="205"/>
      <c r="UDO33" s="205"/>
      <c r="UDP33" s="205"/>
      <c r="UDQ33" s="205"/>
      <c r="UDR33" s="205"/>
      <c r="UDS33" s="205"/>
      <c r="UDT33" s="205"/>
      <c r="UDU33" s="205"/>
      <c r="UDV33" s="205"/>
      <c r="UDW33" s="205"/>
      <c r="UDX33" s="205"/>
      <c r="UDY33" s="205"/>
      <c r="UDZ33" s="205"/>
      <c r="UEA33" s="205"/>
      <c r="UEB33" s="205"/>
      <c r="UEC33" s="205"/>
      <c r="UED33" s="205"/>
      <c r="UEE33" s="205"/>
      <c r="UEF33" s="205"/>
      <c r="UEG33" s="205"/>
      <c r="UEH33" s="205"/>
      <c r="UEI33" s="205"/>
      <c r="UEJ33" s="205"/>
      <c r="UEK33" s="205"/>
      <c r="UEL33" s="205"/>
      <c r="UEM33" s="205"/>
      <c r="UEN33" s="205"/>
      <c r="UEO33" s="205"/>
      <c r="UEP33" s="205"/>
      <c r="UEQ33" s="205"/>
      <c r="UER33" s="205"/>
      <c r="UES33" s="205"/>
      <c r="UET33" s="205"/>
      <c r="UEU33" s="205"/>
      <c r="UEV33" s="205"/>
      <c r="UEW33" s="205"/>
      <c r="UEX33" s="205"/>
      <c r="UEY33" s="205"/>
      <c r="UEZ33" s="205"/>
      <c r="UFA33" s="205"/>
      <c r="UFB33" s="205"/>
      <c r="UFC33" s="205"/>
      <c r="UFD33" s="205"/>
      <c r="UFE33" s="205"/>
      <c r="UFF33" s="205"/>
      <c r="UFG33" s="205"/>
      <c r="UFH33" s="205"/>
      <c r="UFI33" s="205"/>
      <c r="UFJ33" s="205"/>
      <c r="UFK33" s="205"/>
      <c r="UFL33" s="205"/>
      <c r="UFM33" s="205"/>
      <c r="UFN33" s="205"/>
      <c r="UFO33" s="205"/>
      <c r="UFP33" s="205"/>
      <c r="UFQ33" s="205"/>
      <c r="UFR33" s="205"/>
      <c r="UFS33" s="205"/>
      <c r="UFT33" s="205"/>
      <c r="UFU33" s="205"/>
      <c r="UFV33" s="205"/>
      <c r="UFW33" s="205"/>
      <c r="UFX33" s="205"/>
      <c r="UFY33" s="205"/>
      <c r="UFZ33" s="205"/>
      <c r="UGA33" s="205"/>
      <c r="UGB33" s="205"/>
      <c r="UGC33" s="205"/>
      <c r="UGD33" s="205"/>
      <c r="UGE33" s="205"/>
      <c r="UGF33" s="205"/>
      <c r="UGG33" s="205"/>
      <c r="UGH33" s="205"/>
      <c r="UGI33" s="205"/>
      <c r="UGJ33" s="205"/>
      <c r="UGK33" s="205"/>
      <c r="UGL33" s="205"/>
      <c r="UGM33" s="205"/>
      <c r="UGN33" s="205"/>
      <c r="UGO33" s="205"/>
      <c r="UGP33" s="205"/>
      <c r="UGQ33" s="205"/>
      <c r="UGR33" s="205"/>
      <c r="UGS33" s="205"/>
      <c r="UGT33" s="205"/>
      <c r="UGU33" s="205"/>
      <c r="UGV33" s="205"/>
      <c r="UGW33" s="205"/>
      <c r="UGX33" s="205"/>
      <c r="UGY33" s="205"/>
      <c r="UGZ33" s="205"/>
      <c r="UHA33" s="205"/>
      <c r="UHB33" s="205"/>
      <c r="UHC33" s="205"/>
      <c r="UHD33" s="205"/>
      <c r="UHE33" s="205"/>
      <c r="UHF33" s="205"/>
      <c r="UHG33" s="205"/>
      <c r="UHH33" s="205"/>
      <c r="UHI33" s="205"/>
      <c r="UHJ33" s="205"/>
      <c r="UHK33" s="205"/>
      <c r="UHL33" s="205"/>
      <c r="UHM33" s="205"/>
      <c r="UHN33" s="205"/>
      <c r="UHO33" s="205"/>
      <c r="UHP33" s="205"/>
      <c r="UHQ33" s="205"/>
      <c r="UHR33" s="205"/>
      <c r="UHS33" s="205"/>
      <c r="UHT33" s="205"/>
      <c r="UHU33" s="205"/>
      <c r="UHV33" s="205"/>
      <c r="UHW33" s="205"/>
      <c r="UHX33" s="205"/>
      <c r="UHY33" s="205"/>
      <c r="UHZ33" s="205"/>
      <c r="UIA33" s="205"/>
      <c r="UIB33" s="205"/>
      <c r="UIC33" s="205"/>
      <c r="UID33" s="205"/>
      <c r="UIE33" s="205"/>
      <c r="UIF33" s="205"/>
      <c r="UIG33" s="205"/>
      <c r="UIH33" s="205"/>
      <c r="UII33" s="205"/>
      <c r="UIJ33" s="205"/>
      <c r="UIK33" s="205"/>
      <c r="UIL33" s="205"/>
      <c r="UIM33" s="205"/>
      <c r="UIN33" s="205"/>
      <c r="UIO33" s="205"/>
      <c r="UIP33" s="205"/>
      <c r="UIQ33" s="205"/>
      <c r="UIR33" s="205"/>
      <c r="UIS33" s="205"/>
      <c r="UIT33" s="205"/>
      <c r="UIU33" s="205"/>
      <c r="UIV33" s="205"/>
      <c r="UIW33" s="205"/>
      <c r="UIX33" s="205"/>
      <c r="UIY33" s="205"/>
      <c r="UIZ33" s="205"/>
      <c r="UJA33" s="205"/>
      <c r="UJB33" s="205"/>
      <c r="UJC33" s="205"/>
      <c r="UJD33" s="205"/>
      <c r="UJE33" s="205"/>
      <c r="UJF33" s="205"/>
      <c r="UJG33" s="205"/>
      <c r="UJH33" s="205"/>
      <c r="UJI33" s="205"/>
      <c r="UJJ33" s="205"/>
      <c r="UJK33" s="205"/>
      <c r="UJL33" s="205"/>
      <c r="UJM33" s="205"/>
      <c r="UJN33" s="205"/>
      <c r="UJO33" s="205"/>
      <c r="UJP33" s="205"/>
      <c r="UJQ33" s="205"/>
      <c r="UJR33" s="205"/>
      <c r="UJS33" s="205"/>
      <c r="UJT33" s="205"/>
      <c r="UJU33" s="205"/>
      <c r="UJV33" s="205"/>
      <c r="UJW33" s="205"/>
      <c r="UJX33" s="205"/>
      <c r="UJY33" s="205"/>
      <c r="UJZ33" s="205"/>
      <c r="UKA33" s="205"/>
      <c r="UKB33" s="205"/>
      <c r="UKC33" s="205"/>
      <c r="UKD33" s="205"/>
      <c r="UKE33" s="205"/>
      <c r="UKF33" s="205"/>
      <c r="UKG33" s="205"/>
      <c r="UKH33" s="205"/>
      <c r="UKI33" s="205"/>
      <c r="UKJ33" s="205"/>
      <c r="UKK33" s="205"/>
      <c r="UKL33" s="205"/>
      <c r="UKM33" s="205"/>
      <c r="UKN33" s="205"/>
      <c r="UKO33" s="205"/>
      <c r="UKP33" s="205"/>
      <c r="UKQ33" s="205"/>
      <c r="UKR33" s="205"/>
      <c r="UKS33" s="205"/>
      <c r="UKT33" s="205"/>
      <c r="UKU33" s="205"/>
      <c r="UKV33" s="205"/>
      <c r="UKW33" s="205"/>
      <c r="UKX33" s="205"/>
      <c r="UKY33" s="205"/>
      <c r="UKZ33" s="205"/>
      <c r="ULA33" s="205"/>
      <c r="ULB33" s="205"/>
      <c r="ULC33" s="205"/>
      <c r="ULD33" s="205"/>
      <c r="ULE33" s="205"/>
      <c r="ULF33" s="205"/>
      <c r="ULG33" s="205"/>
      <c r="ULH33" s="205"/>
      <c r="ULI33" s="205"/>
      <c r="ULJ33" s="205"/>
      <c r="ULK33" s="205"/>
      <c r="ULL33" s="205"/>
      <c r="ULM33" s="205"/>
      <c r="ULN33" s="205"/>
      <c r="ULO33" s="205"/>
      <c r="ULP33" s="205"/>
      <c r="ULQ33" s="205"/>
      <c r="ULR33" s="205"/>
      <c r="ULS33" s="205"/>
      <c r="ULT33" s="205"/>
      <c r="ULU33" s="205"/>
      <c r="ULV33" s="205"/>
      <c r="ULW33" s="205"/>
      <c r="ULX33" s="205"/>
      <c r="ULY33" s="205"/>
      <c r="ULZ33" s="205"/>
      <c r="UMA33" s="205"/>
      <c r="UMB33" s="205"/>
      <c r="UMC33" s="205"/>
      <c r="UMD33" s="205"/>
      <c r="UME33" s="205"/>
      <c r="UMF33" s="205"/>
      <c r="UMG33" s="205"/>
      <c r="UMH33" s="205"/>
      <c r="UMI33" s="205"/>
      <c r="UMJ33" s="205"/>
      <c r="UMK33" s="205"/>
      <c r="UML33" s="205"/>
      <c r="UMM33" s="205"/>
      <c r="UMN33" s="205"/>
      <c r="UMO33" s="205"/>
      <c r="UMP33" s="205"/>
      <c r="UMQ33" s="205"/>
      <c r="UMR33" s="205"/>
      <c r="UMS33" s="205"/>
      <c r="UMT33" s="205"/>
      <c r="UMU33" s="205"/>
      <c r="UMV33" s="205"/>
      <c r="UMW33" s="205"/>
      <c r="UMX33" s="205"/>
      <c r="UMY33" s="205"/>
      <c r="UMZ33" s="205"/>
      <c r="UNA33" s="205"/>
      <c r="UNB33" s="205"/>
      <c r="UNC33" s="205"/>
      <c r="UND33" s="205"/>
      <c r="UNE33" s="205"/>
      <c r="UNF33" s="205"/>
      <c r="UNG33" s="205"/>
      <c r="UNH33" s="205"/>
      <c r="UNI33" s="205"/>
      <c r="UNJ33" s="205"/>
      <c r="UNK33" s="205"/>
      <c r="UNL33" s="205"/>
      <c r="UNM33" s="205"/>
      <c r="UNN33" s="205"/>
      <c r="UNO33" s="205"/>
      <c r="UNP33" s="205"/>
      <c r="UNQ33" s="205"/>
      <c r="UNR33" s="205"/>
      <c r="UNS33" s="205"/>
      <c r="UNT33" s="205"/>
      <c r="UNU33" s="205"/>
      <c r="UNV33" s="205"/>
      <c r="UNW33" s="205"/>
      <c r="UNX33" s="205"/>
      <c r="UNY33" s="205"/>
      <c r="UNZ33" s="205"/>
      <c r="UOA33" s="205"/>
      <c r="UOB33" s="205"/>
      <c r="UOC33" s="205"/>
      <c r="UOD33" s="205"/>
      <c r="UOE33" s="205"/>
      <c r="UOF33" s="205"/>
      <c r="UOG33" s="205"/>
      <c r="UOH33" s="205"/>
      <c r="UOI33" s="205"/>
      <c r="UOJ33" s="205"/>
      <c r="UOK33" s="205"/>
      <c r="UOL33" s="205"/>
      <c r="UOM33" s="205"/>
      <c r="UON33" s="205"/>
      <c r="UOO33" s="205"/>
      <c r="UOP33" s="205"/>
      <c r="UOQ33" s="205"/>
      <c r="UOR33" s="205"/>
      <c r="UOS33" s="205"/>
      <c r="UOT33" s="205"/>
      <c r="UOU33" s="205"/>
      <c r="UOV33" s="205"/>
      <c r="UOW33" s="205"/>
      <c r="UOX33" s="205"/>
      <c r="UOY33" s="205"/>
      <c r="UOZ33" s="205"/>
      <c r="UPA33" s="205"/>
      <c r="UPB33" s="205"/>
      <c r="UPC33" s="205"/>
      <c r="UPD33" s="205"/>
      <c r="UPE33" s="205"/>
      <c r="UPF33" s="205"/>
      <c r="UPG33" s="205"/>
      <c r="UPH33" s="205"/>
      <c r="UPI33" s="205"/>
      <c r="UPJ33" s="205"/>
      <c r="UPK33" s="205"/>
      <c r="UPL33" s="205"/>
      <c r="UPM33" s="205"/>
      <c r="UPN33" s="205"/>
      <c r="UPO33" s="205"/>
      <c r="UPP33" s="205"/>
      <c r="UPQ33" s="205"/>
      <c r="UPR33" s="205"/>
      <c r="UPS33" s="205"/>
      <c r="UPT33" s="205"/>
      <c r="UPU33" s="205"/>
      <c r="UPV33" s="205"/>
      <c r="UPW33" s="205"/>
      <c r="UPX33" s="205"/>
      <c r="UPY33" s="205"/>
      <c r="UPZ33" s="205"/>
      <c r="UQA33" s="205"/>
      <c r="UQB33" s="205"/>
      <c r="UQC33" s="205"/>
      <c r="UQD33" s="205"/>
      <c r="UQE33" s="205"/>
      <c r="UQF33" s="205"/>
      <c r="UQG33" s="205"/>
      <c r="UQH33" s="205"/>
      <c r="UQI33" s="205"/>
      <c r="UQJ33" s="205"/>
      <c r="UQK33" s="205"/>
      <c r="UQL33" s="205"/>
      <c r="UQM33" s="205"/>
      <c r="UQN33" s="205"/>
      <c r="UQO33" s="205"/>
      <c r="UQP33" s="205"/>
      <c r="UQQ33" s="205"/>
      <c r="UQR33" s="205"/>
      <c r="UQS33" s="205"/>
      <c r="UQT33" s="205"/>
      <c r="UQU33" s="205"/>
      <c r="UQV33" s="205"/>
      <c r="UQW33" s="205"/>
      <c r="UQX33" s="205"/>
      <c r="UQY33" s="205"/>
      <c r="UQZ33" s="205"/>
      <c r="URA33" s="205"/>
      <c r="URB33" s="205"/>
      <c r="URC33" s="205"/>
      <c r="URD33" s="205"/>
      <c r="URE33" s="205"/>
      <c r="URF33" s="205"/>
      <c r="URG33" s="205"/>
      <c r="URH33" s="205"/>
      <c r="URI33" s="205"/>
      <c r="URJ33" s="205"/>
      <c r="URK33" s="205"/>
      <c r="URL33" s="205"/>
      <c r="URM33" s="205"/>
      <c r="URN33" s="205"/>
      <c r="URO33" s="205"/>
      <c r="URP33" s="205"/>
      <c r="URQ33" s="205"/>
      <c r="URR33" s="205"/>
      <c r="URS33" s="205"/>
      <c r="URT33" s="205"/>
      <c r="URU33" s="205"/>
      <c r="URV33" s="205"/>
      <c r="URW33" s="205"/>
      <c r="URX33" s="205"/>
      <c r="URY33" s="205"/>
      <c r="URZ33" s="205"/>
      <c r="USA33" s="205"/>
      <c r="USB33" s="205"/>
      <c r="USC33" s="205"/>
      <c r="USD33" s="205"/>
      <c r="USE33" s="205"/>
      <c r="USF33" s="205"/>
      <c r="USG33" s="205"/>
      <c r="USH33" s="205"/>
      <c r="USI33" s="205"/>
      <c r="USJ33" s="205"/>
      <c r="USK33" s="205"/>
      <c r="USL33" s="205"/>
      <c r="USM33" s="205"/>
      <c r="USN33" s="205"/>
      <c r="USO33" s="205"/>
      <c r="USP33" s="205"/>
      <c r="USQ33" s="205"/>
      <c r="USR33" s="205"/>
      <c r="USS33" s="205"/>
      <c r="UST33" s="205"/>
      <c r="USU33" s="205"/>
      <c r="USV33" s="205"/>
      <c r="USW33" s="205"/>
      <c r="USX33" s="205"/>
      <c r="USY33" s="205"/>
      <c r="USZ33" s="205"/>
      <c r="UTA33" s="205"/>
      <c r="UTB33" s="205"/>
      <c r="UTC33" s="205"/>
      <c r="UTD33" s="205"/>
      <c r="UTE33" s="205"/>
      <c r="UTF33" s="205"/>
      <c r="UTG33" s="205"/>
      <c r="UTH33" s="205"/>
      <c r="UTI33" s="205"/>
      <c r="UTJ33" s="205"/>
      <c r="UTK33" s="205"/>
      <c r="UTL33" s="205"/>
      <c r="UTM33" s="205"/>
      <c r="UTN33" s="205"/>
      <c r="UTO33" s="205"/>
      <c r="UTP33" s="205"/>
      <c r="UTQ33" s="205"/>
      <c r="UTR33" s="205"/>
      <c r="UTS33" s="205"/>
      <c r="UTT33" s="205"/>
      <c r="UTU33" s="205"/>
      <c r="UTV33" s="205"/>
      <c r="UTW33" s="205"/>
      <c r="UTX33" s="205"/>
      <c r="UTY33" s="205"/>
      <c r="UTZ33" s="205"/>
      <c r="UUA33" s="205"/>
      <c r="UUB33" s="205"/>
      <c r="UUC33" s="205"/>
      <c r="UUD33" s="205"/>
      <c r="UUE33" s="205"/>
      <c r="UUF33" s="205"/>
      <c r="UUG33" s="205"/>
      <c r="UUH33" s="205"/>
      <c r="UUI33" s="205"/>
      <c r="UUJ33" s="205"/>
      <c r="UUK33" s="205"/>
      <c r="UUL33" s="205"/>
      <c r="UUM33" s="205"/>
      <c r="UUN33" s="205"/>
      <c r="UUO33" s="205"/>
      <c r="UUP33" s="205"/>
      <c r="UUQ33" s="205"/>
      <c r="UUR33" s="205"/>
      <c r="UUS33" s="205"/>
      <c r="UUT33" s="205"/>
      <c r="UUU33" s="205"/>
      <c r="UUV33" s="205"/>
      <c r="UUW33" s="205"/>
      <c r="UUX33" s="205"/>
      <c r="UUY33" s="205"/>
      <c r="UUZ33" s="205"/>
      <c r="UVA33" s="205"/>
      <c r="UVB33" s="205"/>
      <c r="UVC33" s="205"/>
      <c r="UVD33" s="205"/>
      <c r="UVE33" s="205"/>
      <c r="UVF33" s="205"/>
      <c r="UVG33" s="205"/>
      <c r="UVH33" s="205"/>
      <c r="UVI33" s="205"/>
      <c r="UVJ33" s="205"/>
      <c r="UVK33" s="205"/>
      <c r="UVL33" s="205"/>
      <c r="UVM33" s="205"/>
      <c r="UVN33" s="205"/>
      <c r="UVO33" s="205"/>
      <c r="UVP33" s="205"/>
      <c r="UVQ33" s="205"/>
      <c r="UVR33" s="205"/>
      <c r="UVS33" s="205"/>
      <c r="UVT33" s="205"/>
      <c r="UVU33" s="205"/>
      <c r="UVV33" s="205"/>
      <c r="UVW33" s="205"/>
      <c r="UVX33" s="205"/>
      <c r="UVY33" s="205"/>
      <c r="UVZ33" s="205"/>
      <c r="UWA33" s="205"/>
      <c r="UWB33" s="205"/>
      <c r="UWC33" s="205"/>
      <c r="UWD33" s="205"/>
      <c r="UWE33" s="205"/>
      <c r="UWF33" s="205"/>
      <c r="UWG33" s="205"/>
      <c r="UWH33" s="205"/>
      <c r="UWI33" s="205"/>
      <c r="UWJ33" s="205"/>
      <c r="UWK33" s="205"/>
      <c r="UWL33" s="205"/>
      <c r="UWM33" s="205"/>
      <c r="UWN33" s="205"/>
      <c r="UWO33" s="205"/>
      <c r="UWP33" s="205"/>
      <c r="UWQ33" s="205"/>
      <c r="UWR33" s="205"/>
      <c r="UWS33" s="205"/>
      <c r="UWT33" s="205"/>
      <c r="UWU33" s="205"/>
      <c r="UWV33" s="205"/>
      <c r="UWW33" s="205"/>
      <c r="UWX33" s="205"/>
      <c r="UWY33" s="205"/>
      <c r="UWZ33" s="205"/>
      <c r="UXA33" s="205"/>
      <c r="UXB33" s="205"/>
      <c r="UXC33" s="205"/>
      <c r="UXD33" s="205"/>
      <c r="UXE33" s="205"/>
      <c r="UXF33" s="205"/>
      <c r="UXG33" s="205"/>
      <c r="UXH33" s="205"/>
      <c r="UXI33" s="205"/>
      <c r="UXJ33" s="205"/>
      <c r="UXK33" s="205"/>
      <c r="UXL33" s="205"/>
      <c r="UXM33" s="205"/>
      <c r="UXN33" s="205"/>
      <c r="UXO33" s="205"/>
      <c r="UXP33" s="205"/>
      <c r="UXQ33" s="205"/>
      <c r="UXR33" s="205"/>
      <c r="UXS33" s="205"/>
      <c r="UXT33" s="205"/>
      <c r="UXU33" s="205"/>
      <c r="UXV33" s="205"/>
      <c r="UXW33" s="205"/>
      <c r="UXX33" s="205"/>
      <c r="UXY33" s="205"/>
      <c r="UXZ33" s="205"/>
      <c r="UYA33" s="205"/>
      <c r="UYB33" s="205"/>
      <c r="UYC33" s="205"/>
      <c r="UYD33" s="205"/>
      <c r="UYE33" s="205"/>
      <c r="UYF33" s="205"/>
      <c r="UYG33" s="205"/>
      <c r="UYH33" s="205"/>
      <c r="UYI33" s="205"/>
      <c r="UYJ33" s="205"/>
      <c r="UYK33" s="205"/>
      <c r="UYL33" s="205"/>
      <c r="UYM33" s="205"/>
      <c r="UYN33" s="205"/>
      <c r="UYO33" s="205"/>
      <c r="UYP33" s="205"/>
      <c r="UYQ33" s="205"/>
      <c r="UYR33" s="205"/>
      <c r="UYS33" s="205"/>
      <c r="UYT33" s="205"/>
      <c r="UYU33" s="205"/>
      <c r="UYV33" s="205"/>
      <c r="UYW33" s="205"/>
      <c r="UYX33" s="205"/>
      <c r="UYY33" s="205"/>
      <c r="UYZ33" s="205"/>
      <c r="UZA33" s="205"/>
      <c r="UZB33" s="205"/>
      <c r="UZC33" s="205"/>
      <c r="UZD33" s="205"/>
      <c r="UZE33" s="205"/>
      <c r="UZF33" s="205"/>
      <c r="UZG33" s="205"/>
      <c r="UZH33" s="205"/>
      <c r="UZI33" s="205"/>
      <c r="UZJ33" s="205"/>
      <c r="UZK33" s="205"/>
      <c r="UZL33" s="205"/>
      <c r="UZM33" s="205"/>
      <c r="UZN33" s="205"/>
      <c r="UZO33" s="205"/>
      <c r="UZP33" s="205"/>
      <c r="UZQ33" s="205"/>
      <c r="UZR33" s="205"/>
      <c r="UZS33" s="205"/>
      <c r="UZT33" s="205"/>
      <c r="UZU33" s="205"/>
      <c r="UZV33" s="205"/>
      <c r="UZW33" s="205"/>
      <c r="UZX33" s="205"/>
      <c r="UZY33" s="205"/>
      <c r="UZZ33" s="205"/>
      <c r="VAA33" s="205"/>
      <c r="VAB33" s="205"/>
      <c r="VAC33" s="205"/>
      <c r="VAD33" s="205"/>
      <c r="VAE33" s="205"/>
      <c r="VAF33" s="205"/>
      <c r="VAG33" s="205"/>
      <c r="VAH33" s="205"/>
      <c r="VAI33" s="205"/>
      <c r="VAJ33" s="205"/>
      <c r="VAK33" s="205"/>
      <c r="VAL33" s="205"/>
      <c r="VAM33" s="205"/>
      <c r="VAN33" s="205"/>
      <c r="VAO33" s="205"/>
      <c r="VAP33" s="205"/>
      <c r="VAQ33" s="205"/>
      <c r="VAR33" s="205"/>
      <c r="VAS33" s="205"/>
      <c r="VAT33" s="205"/>
      <c r="VAU33" s="205"/>
      <c r="VAV33" s="205"/>
      <c r="VAW33" s="205"/>
      <c r="VAX33" s="205"/>
      <c r="VAY33" s="205"/>
      <c r="VAZ33" s="205"/>
      <c r="VBA33" s="205"/>
      <c r="VBB33" s="205"/>
      <c r="VBC33" s="205"/>
      <c r="VBD33" s="205"/>
      <c r="VBE33" s="205"/>
      <c r="VBF33" s="205"/>
      <c r="VBG33" s="205"/>
      <c r="VBH33" s="205"/>
      <c r="VBI33" s="205"/>
      <c r="VBJ33" s="205"/>
      <c r="VBK33" s="205"/>
      <c r="VBL33" s="205"/>
      <c r="VBM33" s="205"/>
      <c r="VBN33" s="205"/>
      <c r="VBO33" s="205"/>
      <c r="VBP33" s="205"/>
      <c r="VBQ33" s="205"/>
      <c r="VBR33" s="205"/>
      <c r="VBS33" s="205"/>
      <c r="VBT33" s="205"/>
      <c r="VBU33" s="205"/>
      <c r="VBV33" s="205"/>
      <c r="VBW33" s="205"/>
      <c r="VBX33" s="205"/>
      <c r="VBY33" s="205"/>
      <c r="VBZ33" s="205"/>
      <c r="VCA33" s="205"/>
      <c r="VCB33" s="205"/>
      <c r="VCC33" s="205"/>
      <c r="VCD33" s="205"/>
      <c r="VCE33" s="205"/>
      <c r="VCF33" s="205"/>
      <c r="VCG33" s="205"/>
      <c r="VCH33" s="205"/>
      <c r="VCI33" s="205"/>
      <c r="VCJ33" s="205"/>
      <c r="VCK33" s="205"/>
      <c r="VCL33" s="205"/>
      <c r="VCM33" s="205"/>
      <c r="VCN33" s="205"/>
      <c r="VCO33" s="205"/>
      <c r="VCP33" s="205"/>
      <c r="VCQ33" s="205"/>
      <c r="VCR33" s="205"/>
      <c r="VCS33" s="205"/>
      <c r="VCT33" s="205"/>
      <c r="VCU33" s="205"/>
      <c r="VCV33" s="205"/>
      <c r="VCW33" s="205"/>
      <c r="VCX33" s="205"/>
      <c r="VCY33" s="205"/>
      <c r="VCZ33" s="205"/>
      <c r="VDA33" s="205"/>
      <c r="VDB33" s="205"/>
      <c r="VDC33" s="205"/>
      <c r="VDD33" s="205"/>
      <c r="VDE33" s="205"/>
      <c r="VDF33" s="205"/>
      <c r="VDG33" s="205"/>
      <c r="VDH33" s="205"/>
      <c r="VDI33" s="205"/>
      <c r="VDJ33" s="205"/>
      <c r="VDK33" s="205"/>
      <c r="VDL33" s="205"/>
      <c r="VDM33" s="205"/>
      <c r="VDN33" s="205"/>
      <c r="VDO33" s="205"/>
      <c r="VDP33" s="205"/>
      <c r="VDQ33" s="205"/>
      <c r="VDR33" s="205"/>
      <c r="VDS33" s="205"/>
      <c r="VDT33" s="205"/>
      <c r="VDU33" s="205"/>
      <c r="VDV33" s="205"/>
      <c r="VDW33" s="205"/>
      <c r="VDX33" s="205"/>
      <c r="VDY33" s="205"/>
      <c r="VDZ33" s="205"/>
      <c r="VEA33" s="205"/>
      <c r="VEB33" s="205"/>
      <c r="VEC33" s="205"/>
      <c r="VED33" s="205"/>
      <c r="VEE33" s="205"/>
      <c r="VEF33" s="205"/>
      <c r="VEG33" s="205"/>
      <c r="VEH33" s="205"/>
      <c r="VEI33" s="205"/>
      <c r="VEJ33" s="205"/>
      <c r="VEK33" s="205"/>
      <c r="VEL33" s="205"/>
      <c r="VEM33" s="205"/>
      <c r="VEN33" s="205"/>
      <c r="VEO33" s="205"/>
      <c r="VEP33" s="205"/>
      <c r="VEQ33" s="205"/>
      <c r="VER33" s="205"/>
      <c r="VES33" s="205"/>
      <c r="VET33" s="205"/>
      <c r="VEU33" s="205"/>
      <c r="VEV33" s="205"/>
      <c r="VEW33" s="205"/>
      <c r="VEX33" s="205"/>
      <c r="VEY33" s="205"/>
      <c r="VEZ33" s="205"/>
      <c r="VFA33" s="205"/>
      <c r="VFB33" s="205"/>
      <c r="VFC33" s="205"/>
      <c r="VFD33" s="205"/>
      <c r="VFE33" s="205"/>
      <c r="VFF33" s="205"/>
      <c r="VFG33" s="205"/>
      <c r="VFH33" s="205"/>
      <c r="VFI33" s="205"/>
      <c r="VFJ33" s="205"/>
      <c r="VFK33" s="205"/>
      <c r="VFL33" s="205"/>
      <c r="VFM33" s="205"/>
      <c r="VFN33" s="205"/>
      <c r="VFO33" s="205"/>
      <c r="VFP33" s="205"/>
      <c r="VFQ33" s="205"/>
      <c r="VFR33" s="205"/>
      <c r="VFS33" s="205"/>
      <c r="VFT33" s="205"/>
      <c r="VFU33" s="205"/>
      <c r="VFV33" s="205"/>
      <c r="VFW33" s="205"/>
      <c r="VFX33" s="205"/>
      <c r="VFY33" s="205"/>
      <c r="VFZ33" s="205"/>
      <c r="VGA33" s="205"/>
      <c r="VGB33" s="205"/>
      <c r="VGC33" s="205"/>
      <c r="VGD33" s="205"/>
      <c r="VGE33" s="205"/>
      <c r="VGF33" s="205"/>
      <c r="VGG33" s="205"/>
      <c r="VGH33" s="205"/>
      <c r="VGI33" s="205"/>
      <c r="VGJ33" s="205"/>
      <c r="VGK33" s="205"/>
      <c r="VGL33" s="205"/>
      <c r="VGM33" s="205"/>
      <c r="VGN33" s="205"/>
      <c r="VGO33" s="205"/>
      <c r="VGP33" s="205"/>
      <c r="VGQ33" s="205"/>
      <c r="VGR33" s="205"/>
      <c r="VGS33" s="205"/>
      <c r="VGT33" s="205"/>
      <c r="VGU33" s="205"/>
      <c r="VGV33" s="205"/>
      <c r="VGW33" s="205"/>
      <c r="VGX33" s="205"/>
      <c r="VGY33" s="205"/>
      <c r="VGZ33" s="205"/>
      <c r="VHA33" s="205"/>
      <c r="VHB33" s="205"/>
      <c r="VHC33" s="205"/>
      <c r="VHD33" s="205"/>
      <c r="VHE33" s="205"/>
      <c r="VHF33" s="205"/>
      <c r="VHG33" s="205"/>
      <c r="VHH33" s="205"/>
      <c r="VHI33" s="205"/>
      <c r="VHJ33" s="205"/>
      <c r="VHK33" s="205"/>
      <c r="VHL33" s="205"/>
      <c r="VHM33" s="205"/>
      <c r="VHN33" s="205"/>
      <c r="VHO33" s="205"/>
      <c r="VHP33" s="205"/>
      <c r="VHQ33" s="205"/>
      <c r="VHR33" s="205"/>
      <c r="VHS33" s="205"/>
      <c r="VHT33" s="205"/>
      <c r="VHU33" s="205"/>
      <c r="VHV33" s="205"/>
      <c r="VHW33" s="205"/>
      <c r="VHX33" s="205"/>
      <c r="VHY33" s="205"/>
      <c r="VHZ33" s="205"/>
      <c r="VIA33" s="205"/>
      <c r="VIB33" s="205"/>
      <c r="VIC33" s="205"/>
      <c r="VID33" s="205"/>
      <c r="VIE33" s="205"/>
      <c r="VIF33" s="205"/>
      <c r="VIG33" s="205"/>
      <c r="VIH33" s="205"/>
      <c r="VII33" s="205"/>
      <c r="VIJ33" s="205"/>
      <c r="VIK33" s="205"/>
      <c r="VIL33" s="205"/>
      <c r="VIM33" s="205"/>
      <c r="VIN33" s="205"/>
      <c r="VIO33" s="205"/>
      <c r="VIP33" s="205"/>
      <c r="VIQ33" s="205"/>
      <c r="VIR33" s="205"/>
      <c r="VIS33" s="205"/>
      <c r="VIT33" s="205"/>
      <c r="VIU33" s="205"/>
      <c r="VIV33" s="205"/>
      <c r="VIW33" s="205"/>
      <c r="VIX33" s="205"/>
      <c r="VIY33" s="205"/>
      <c r="VIZ33" s="205"/>
      <c r="VJA33" s="205"/>
      <c r="VJB33" s="205"/>
      <c r="VJC33" s="205"/>
      <c r="VJD33" s="205"/>
      <c r="VJE33" s="205"/>
      <c r="VJF33" s="205"/>
      <c r="VJG33" s="205"/>
      <c r="VJH33" s="205"/>
      <c r="VJI33" s="205"/>
      <c r="VJJ33" s="205"/>
      <c r="VJK33" s="205"/>
      <c r="VJL33" s="205"/>
      <c r="VJM33" s="205"/>
      <c r="VJN33" s="205"/>
      <c r="VJO33" s="205"/>
      <c r="VJP33" s="205"/>
      <c r="VJQ33" s="205"/>
      <c r="VJR33" s="205"/>
      <c r="VJS33" s="205"/>
      <c r="VJT33" s="205"/>
      <c r="VJU33" s="205"/>
      <c r="VJV33" s="205"/>
      <c r="VJW33" s="205"/>
      <c r="VJX33" s="205"/>
      <c r="VJY33" s="205"/>
      <c r="VJZ33" s="205"/>
      <c r="VKA33" s="205"/>
      <c r="VKB33" s="205"/>
      <c r="VKC33" s="205"/>
      <c r="VKD33" s="205"/>
      <c r="VKE33" s="205"/>
      <c r="VKF33" s="205"/>
      <c r="VKG33" s="205"/>
      <c r="VKH33" s="205"/>
      <c r="VKI33" s="205"/>
      <c r="VKJ33" s="205"/>
      <c r="VKK33" s="205"/>
      <c r="VKL33" s="205"/>
      <c r="VKM33" s="205"/>
      <c r="VKN33" s="205"/>
      <c r="VKO33" s="205"/>
      <c r="VKP33" s="205"/>
      <c r="VKQ33" s="205"/>
      <c r="VKR33" s="205"/>
      <c r="VKS33" s="205"/>
      <c r="VKT33" s="205"/>
      <c r="VKU33" s="205"/>
      <c r="VKV33" s="205"/>
      <c r="VKW33" s="205"/>
      <c r="VKX33" s="205"/>
      <c r="VKY33" s="205"/>
      <c r="VKZ33" s="205"/>
      <c r="VLA33" s="205"/>
      <c r="VLB33" s="205"/>
      <c r="VLC33" s="205"/>
      <c r="VLD33" s="205"/>
      <c r="VLE33" s="205"/>
      <c r="VLF33" s="205"/>
      <c r="VLG33" s="205"/>
      <c r="VLH33" s="205"/>
      <c r="VLI33" s="205"/>
      <c r="VLJ33" s="205"/>
      <c r="VLK33" s="205"/>
      <c r="VLL33" s="205"/>
      <c r="VLM33" s="205"/>
      <c r="VLN33" s="205"/>
      <c r="VLO33" s="205"/>
      <c r="VLP33" s="205"/>
      <c r="VLQ33" s="205"/>
      <c r="VLR33" s="205"/>
      <c r="VLS33" s="205"/>
      <c r="VLT33" s="205"/>
      <c r="VLU33" s="205"/>
      <c r="VLV33" s="205"/>
      <c r="VLW33" s="205"/>
      <c r="VLX33" s="205"/>
      <c r="VLY33" s="205"/>
      <c r="VLZ33" s="205"/>
      <c r="VMA33" s="205"/>
      <c r="VMB33" s="205"/>
      <c r="VMC33" s="205"/>
      <c r="VMD33" s="205"/>
      <c r="VME33" s="205"/>
      <c r="VMF33" s="205"/>
      <c r="VMG33" s="205"/>
      <c r="VMH33" s="205"/>
      <c r="VMI33" s="205"/>
      <c r="VMJ33" s="205"/>
      <c r="VMK33" s="205"/>
      <c r="VML33" s="205"/>
      <c r="VMM33" s="205"/>
      <c r="VMN33" s="205"/>
      <c r="VMO33" s="205"/>
      <c r="VMP33" s="205"/>
      <c r="VMQ33" s="205"/>
      <c r="VMR33" s="205"/>
      <c r="VMS33" s="205"/>
      <c r="VMT33" s="205"/>
      <c r="VMU33" s="205"/>
      <c r="VMV33" s="205"/>
      <c r="VMW33" s="205"/>
      <c r="VMX33" s="205"/>
      <c r="VMY33" s="205"/>
      <c r="VMZ33" s="205"/>
      <c r="VNA33" s="205"/>
      <c r="VNB33" s="205"/>
      <c r="VNC33" s="205"/>
      <c r="VND33" s="205"/>
      <c r="VNE33" s="205"/>
      <c r="VNF33" s="205"/>
      <c r="VNG33" s="205"/>
      <c r="VNH33" s="205"/>
      <c r="VNI33" s="205"/>
      <c r="VNJ33" s="205"/>
      <c r="VNK33" s="205"/>
      <c r="VNL33" s="205"/>
      <c r="VNM33" s="205"/>
      <c r="VNN33" s="205"/>
      <c r="VNO33" s="205"/>
      <c r="VNP33" s="205"/>
      <c r="VNQ33" s="205"/>
      <c r="VNR33" s="205"/>
      <c r="VNS33" s="205"/>
      <c r="VNT33" s="205"/>
      <c r="VNU33" s="205"/>
      <c r="VNV33" s="205"/>
      <c r="VNW33" s="205"/>
      <c r="VNX33" s="205"/>
      <c r="VNY33" s="205"/>
      <c r="VNZ33" s="205"/>
      <c r="VOA33" s="205"/>
      <c r="VOB33" s="205"/>
      <c r="VOC33" s="205"/>
      <c r="VOD33" s="205"/>
      <c r="VOE33" s="205"/>
      <c r="VOF33" s="205"/>
      <c r="VOG33" s="205"/>
      <c r="VOH33" s="205"/>
      <c r="VOI33" s="205"/>
      <c r="VOJ33" s="205"/>
      <c r="VOK33" s="205"/>
      <c r="VOL33" s="205"/>
      <c r="VOM33" s="205"/>
      <c r="VON33" s="205"/>
      <c r="VOO33" s="205"/>
      <c r="VOP33" s="205"/>
      <c r="VOQ33" s="205"/>
      <c r="VOR33" s="205"/>
      <c r="VOS33" s="205"/>
      <c r="VOT33" s="205"/>
      <c r="VOU33" s="205"/>
      <c r="VOV33" s="205"/>
      <c r="VOW33" s="205"/>
      <c r="VOX33" s="205"/>
      <c r="VOY33" s="205"/>
      <c r="VOZ33" s="205"/>
      <c r="VPA33" s="205"/>
      <c r="VPB33" s="205"/>
      <c r="VPC33" s="205"/>
      <c r="VPD33" s="205"/>
      <c r="VPE33" s="205"/>
      <c r="VPF33" s="205"/>
      <c r="VPG33" s="205"/>
      <c r="VPH33" s="205"/>
      <c r="VPI33" s="205"/>
      <c r="VPJ33" s="205"/>
      <c r="VPK33" s="205"/>
      <c r="VPL33" s="205"/>
      <c r="VPM33" s="205"/>
      <c r="VPN33" s="205"/>
      <c r="VPO33" s="205"/>
      <c r="VPP33" s="205"/>
      <c r="VPQ33" s="205"/>
      <c r="VPR33" s="205"/>
      <c r="VPS33" s="205"/>
      <c r="VPT33" s="205"/>
      <c r="VPU33" s="205"/>
      <c r="VPV33" s="205"/>
      <c r="VPW33" s="205"/>
      <c r="VPX33" s="205"/>
      <c r="VPY33" s="205"/>
      <c r="VPZ33" s="205"/>
      <c r="VQA33" s="205"/>
      <c r="VQB33" s="205"/>
      <c r="VQC33" s="205"/>
      <c r="VQD33" s="205"/>
      <c r="VQE33" s="205"/>
      <c r="VQF33" s="205"/>
      <c r="VQG33" s="205"/>
      <c r="VQH33" s="205"/>
      <c r="VQI33" s="205"/>
      <c r="VQJ33" s="205"/>
      <c r="VQK33" s="205"/>
      <c r="VQL33" s="205"/>
      <c r="VQM33" s="205"/>
      <c r="VQN33" s="205"/>
      <c r="VQO33" s="205"/>
      <c r="VQP33" s="205"/>
      <c r="VQQ33" s="205"/>
      <c r="VQR33" s="205"/>
      <c r="VQS33" s="205"/>
      <c r="VQT33" s="205"/>
      <c r="VQU33" s="205"/>
      <c r="VQV33" s="205"/>
      <c r="VQW33" s="205"/>
      <c r="VQX33" s="205"/>
      <c r="VQY33" s="205"/>
      <c r="VQZ33" s="205"/>
      <c r="VRA33" s="205"/>
      <c r="VRB33" s="205"/>
      <c r="VRC33" s="205"/>
      <c r="VRD33" s="205"/>
      <c r="VRE33" s="205"/>
      <c r="VRF33" s="205"/>
      <c r="VRG33" s="205"/>
      <c r="VRH33" s="205"/>
      <c r="VRI33" s="205"/>
      <c r="VRJ33" s="205"/>
      <c r="VRK33" s="205"/>
      <c r="VRL33" s="205"/>
      <c r="VRM33" s="205"/>
      <c r="VRN33" s="205"/>
      <c r="VRO33" s="205"/>
      <c r="VRP33" s="205"/>
      <c r="VRQ33" s="205"/>
      <c r="VRR33" s="205"/>
      <c r="VRS33" s="205"/>
      <c r="VRT33" s="205"/>
      <c r="VRU33" s="205"/>
      <c r="VRV33" s="205"/>
      <c r="VRW33" s="205"/>
      <c r="VRX33" s="205"/>
      <c r="VRY33" s="205"/>
      <c r="VRZ33" s="205"/>
      <c r="VSA33" s="205"/>
      <c r="VSB33" s="205"/>
      <c r="VSC33" s="205"/>
      <c r="VSD33" s="205"/>
      <c r="VSE33" s="205"/>
      <c r="VSF33" s="205"/>
      <c r="VSG33" s="205"/>
      <c r="VSH33" s="205"/>
      <c r="VSI33" s="205"/>
      <c r="VSJ33" s="205"/>
      <c r="VSK33" s="205"/>
      <c r="VSL33" s="205"/>
      <c r="VSM33" s="205"/>
      <c r="VSN33" s="205"/>
      <c r="VSO33" s="205"/>
      <c r="VSP33" s="205"/>
      <c r="VSQ33" s="205"/>
      <c r="VSR33" s="205"/>
      <c r="VSS33" s="205"/>
      <c r="VST33" s="205"/>
      <c r="VSU33" s="205"/>
      <c r="VSV33" s="205"/>
      <c r="VSW33" s="205"/>
      <c r="VSX33" s="205"/>
      <c r="VSY33" s="205"/>
      <c r="VSZ33" s="205"/>
      <c r="VTA33" s="205"/>
      <c r="VTB33" s="205"/>
      <c r="VTC33" s="205"/>
      <c r="VTD33" s="205"/>
      <c r="VTE33" s="205"/>
      <c r="VTF33" s="205"/>
      <c r="VTG33" s="205"/>
      <c r="VTH33" s="205"/>
      <c r="VTI33" s="205"/>
      <c r="VTJ33" s="205"/>
      <c r="VTK33" s="205"/>
      <c r="VTL33" s="205"/>
      <c r="VTM33" s="205"/>
      <c r="VTN33" s="205"/>
      <c r="VTO33" s="205"/>
      <c r="VTP33" s="205"/>
      <c r="VTQ33" s="205"/>
      <c r="VTR33" s="205"/>
      <c r="VTS33" s="205"/>
      <c r="VTT33" s="205"/>
      <c r="VTU33" s="205"/>
      <c r="VTV33" s="205"/>
      <c r="VTW33" s="205"/>
      <c r="VTX33" s="205"/>
      <c r="VTY33" s="205"/>
      <c r="VTZ33" s="205"/>
      <c r="VUA33" s="205"/>
      <c r="VUB33" s="205"/>
      <c r="VUC33" s="205"/>
      <c r="VUD33" s="205"/>
      <c r="VUE33" s="205"/>
      <c r="VUF33" s="205"/>
      <c r="VUG33" s="205"/>
      <c r="VUH33" s="205"/>
      <c r="VUI33" s="205"/>
      <c r="VUJ33" s="205"/>
      <c r="VUK33" s="205"/>
      <c r="VUL33" s="205"/>
      <c r="VUM33" s="205"/>
      <c r="VUN33" s="205"/>
      <c r="VUO33" s="205"/>
      <c r="VUP33" s="205"/>
      <c r="VUQ33" s="205"/>
      <c r="VUR33" s="205"/>
      <c r="VUS33" s="205"/>
      <c r="VUT33" s="205"/>
      <c r="VUU33" s="205"/>
      <c r="VUV33" s="205"/>
      <c r="VUW33" s="205"/>
      <c r="VUX33" s="205"/>
      <c r="VUY33" s="205"/>
      <c r="VUZ33" s="205"/>
      <c r="VVA33" s="205"/>
      <c r="VVB33" s="205"/>
      <c r="VVC33" s="205"/>
      <c r="VVD33" s="205"/>
      <c r="VVE33" s="205"/>
      <c r="VVF33" s="205"/>
      <c r="VVG33" s="205"/>
      <c r="VVH33" s="205"/>
      <c r="VVI33" s="205"/>
      <c r="VVJ33" s="205"/>
      <c r="VVK33" s="205"/>
      <c r="VVL33" s="205"/>
      <c r="VVM33" s="205"/>
      <c r="VVN33" s="205"/>
      <c r="VVO33" s="205"/>
      <c r="VVP33" s="205"/>
      <c r="VVQ33" s="205"/>
      <c r="VVR33" s="205"/>
      <c r="VVS33" s="205"/>
      <c r="VVT33" s="205"/>
      <c r="VVU33" s="205"/>
      <c r="VVV33" s="205"/>
      <c r="VVW33" s="205"/>
      <c r="VVX33" s="205"/>
      <c r="VVY33" s="205"/>
      <c r="VVZ33" s="205"/>
      <c r="VWA33" s="205"/>
      <c r="VWB33" s="205"/>
      <c r="VWC33" s="205"/>
      <c r="VWD33" s="205"/>
      <c r="VWE33" s="205"/>
      <c r="VWF33" s="205"/>
      <c r="VWG33" s="205"/>
      <c r="VWH33" s="205"/>
      <c r="VWI33" s="205"/>
      <c r="VWJ33" s="205"/>
      <c r="VWK33" s="205"/>
      <c r="VWL33" s="205"/>
      <c r="VWM33" s="205"/>
      <c r="VWN33" s="205"/>
      <c r="VWO33" s="205"/>
      <c r="VWP33" s="205"/>
      <c r="VWQ33" s="205"/>
      <c r="VWR33" s="205"/>
      <c r="VWS33" s="205"/>
      <c r="VWT33" s="205"/>
      <c r="VWU33" s="205"/>
      <c r="VWV33" s="205"/>
      <c r="VWW33" s="205"/>
      <c r="VWX33" s="205"/>
      <c r="VWY33" s="205"/>
      <c r="VWZ33" s="205"/>
      <c r="VXA33" s="205"/>
      <c r="VXB33" s="205"/>
      <c r="VXC33" s="205"/>
      <c r="VXD33" s="205"/>
      <c r="VXE33" s="205"/>
      <c r="VXF33" s="205"/>
      <c r="VXG33" s="205"/>
      <c r="VXH33" s="205"/>
      <c r="VXI33" s="205"/>
      <c r="VXJ33" s="205"/>
      <c r="VXK33" s="205"/>
      <c r="VXL33" s="205"/>
      <c r="VXM33" s="205"/>
      <c r="VXN33" s="205"/>
      <c r="VXO33" s="205"/>
      <c r="VXP33" s="205"/>
      <c r="VXQ33" s="205"/>
      <c r="VXR33" s="205"/>
      <c r="VXS33" s="205"/>
      <c r="VXT33" s="205"/>
      <c r="VXU33" s="205"/>
      <c r="VXV33" s="205"/>
      <c r="VXW33" s="205"/>
      <c r="VXX33" s="205"/>
      <c r="VXY33" s="205"/>
      <c r="VXZ33" s="205"/>
      <c r="VYA33" s="205"/>
      <c r="VYB33" s="205"/>
      <c r="VYC33" s="205"/>
      <c r="VYD33" s="205"/>
      <c r="VYE33" s="205"/>
      <c r="VYF33" s="205"/>
      <c r="VYG33" s="205"/>
      <c r="VYH33" s="205"/>
      <c r="VYI33" s="205"/>
      <c r="VYJ33" s="205"/>
      <c r="VYK33" s="205"/>
      <c r="VYL33" s="205"/>
      <c r="VYM33" s="205"/>
      <c r="VYN33" s="205"/>
      <c r="VYO33" s="205"/>
      <c r="VYP33" s="205"/>
      <c r="VYQ33" s="205"/>
      <c r="VYR33" s="205"/>
      <c r="VYS33" s="205"/>
      <c r="VYT33" s="205"/>
      <c r="VYU33" s="205"/>
      <c r="VYV33" s="205"/>
      <c r="VYW33" s="205"/>
      <c r="VYX33" s="205"/>
      <c r="VYY33" s="205"/>
      <c r="VYZ33" s="205"/>
      <c r="VZA33" s="205"/>
      <c r="VZB33" s="205"/>
      <c r="VZC33" s="205"/>
      <c r="VZD33" s="205"/>
      <c r="VZE33" s="205"/>
      <c r="VZF33" s="205"/>
      <c r="VZG33" s="205"/>
      <c r="VZH33" s="205"/>
      <c r="VZI33" s="205"/>
      <c r="VZJ33" s="205"/>
      <c r="VZK33" s="205"/>
      <c r="VZL33" s="205"/>
      <c r="VZM33" s="205"/>
      <c r="VZN33" s="205"/>
      <c r="VZO33" s="205"/>
      <c r="VZP33" s="205"/>
      <c r="VZQ33" s="205"/>
      <c r="VZR33" s="205"/>
      <c r="VZS33" s="205"/>
      <c r="VZT33" s="205"/>
      <c r="VZU33" s="205"/>
      <c r="VZV33" s="205"/>
      <c r="VZW33" s="205"/>
      <c r="VZX33" s="205"/>
      <c r="VZY33" s="205"/>
      <c r="VZZ33" s="205"/>
      <c r="WAA33" s="205"/>
      <c r="WAB33" s="205"/>
      <c r="WAC33" s="205"/>
      <c r="WAD33" s="205"/>
      <c r="WAE33" s="205"/>
      <c r="WAF33" s="205"/>
      <c r="WAG33" s="205"/>
      <c r="WAH33" s="205"/>
      <c r="WAI33" s="205"/>
      <c r="WAJ33" s="205"/>
      <c r="WAK33" s="205"/>
      <c r="WAL33" s="205"/>
      <c r="WAM33" s="205"/>
      <c r="WAN33" s="205"/>
      <c r="WAO33" s="205"/>
      <c r="WAP33" s="205"/>
      <c r="WAQ33" s="205"/>
      <c r="WAR33" s="205"/>
      <c r="WAS33" s="205"/>
      <c r="WAT33" s="205"/>
      <c r="WAU33" s="205"/>
      <c r="WAV33" s="205"/>
      <c r="WAW33" s="205"/>
      <c r="WAX33" s="205"/>
      <c r="WAY33" s="205"/>
      <c r="WAZ33" s="205"/>
      <c r="WBA33" s="205"/>
      <c r="WBB33" s="205"/>
      <c r="WBC33" s="205"/>
      <c r="WBD33" s="205"/>
      <c r="WBE33" s="205"/>
      <c r="WBF33" s="205"/>
      <c r="WBG33" s="205"/>
      <c r="WBH33" s="205"/>
      <c r="WBI33" s="205"/>
      <c r="WBJ33" s="205"/>
      <c r="WBK33" s="205"/>
      <c r="WBL33" s="205"/>
      <c r="WBM33" s="205"/>
      <c r="WBN33" s="205"/>
      <c r="WBO33" s="205"/>
      <c r="WBP33" s="205"/>
      <c r="WBQ33" s="205"/>
      <c r="WBR33" s="205"/>
      <c r="WBS33" s="205"/>
      <c r="WBT33" s="205"/>
      <c r="WBU33" s="205"/>
      <c r="WBV33" s="205"/>
      <c r="WBW33" s="205"/>
      <c r="WBX33" s="205"/>
      <c r="WBY33" s="205"/>
      <c r="WBZ33" s="205"/>
      <c r="WCA33" s="205"/>
      <c r="WCB33" s="205"/>
      <c r="WCC33" s="205"/>
      <c r="WCD33" s="205"/>
      <c r="WCE33" s="205"/>
      <c r="WCF33" s="205"/>
      <c r="WCG33" s="205"/>
      <c r="WCH33" s="205"/>
      <c r="WCI33" s="205"/>
      <c r="WCJ33" s="205"/>
      <c r="WCK33" s="205"/>
      <c r="WCL33" s="205"/>
      <c r="WCM33" s="205"/>
      <c r="WCN33" s="205"/>
      <c r="WCO33" s="205"/>
      <c r="WCP33" s="205"/>
      <c r="WCQ33" s="205"/>
      <c r="WCR33" s="205"/>
      <c r="WCS33" s="205"/>
      <c r="WCT33" s="205"/>
      <c r="WCU33" s="205"/>
      <c r="WCV33" s="205"/>
      <c r="WCW33" s="205"/>
      <c r="WCX33" s="205"/>
      <c r="WCY33" s="205"/>
      <c r="WCZ33" s="205"/>
      <c r="WDA33" s="205"/>
      <c r="WDB33" s="205"/>
      <c r="WDC33" s="205"/>
      <c r="WDD33" s="205"/>
      <c r="WDE33" s="205"/>
      <c r="WDF33" s="205"/>
      <c r="WDG33" s="205"/>
      <c r="WDH33" s="205"/>
      <c r="WDI33" s="205"/>
      <c r="WDJ33" s="205"/>
      <c r="WDK33" s="205"/>
      <c r="WDL33" s="205"/>
      <c r="WDM33" s="205"/>
      <c r="WDN33" s="205"/>
      <c r="WDO33" s="205"/>
      <c r="WDP33" s="205"/>
      <c r="WDQ33" s="205"/>
      <c r="WDR33" s="205"/>
      <c r="WDS33" s="205"/>
      <c r="WDT33" s="205"/>
      <c r="WDU33" s="205"/>
      <c r="WDV33" s="205"/>
      <c r="WDW33" s="205"/>
      <c r="WDX33" s="205"/>
      <c r="WDY33" s="205"/>
      <c r="WDZ33" s="205"/>
      <c r="WEA33" s="205"/>
      <c r="WEB33" s="205"/>
      <c r="WEC33" s="205"/>
      <c r="WED33" s="205"/>
      <c r="WEE33" s="205"/>
      <c r="WEF33" s="205"/>
      <c r="WEG33" s="205"/>
      <c r="WEH33" s="205"/>
      <c r="WEI33" s="205"/>
      <c r="WEJ33" s="205"/>
      <c r="WEK33" s="205"/>
      <c r="WEL33" s="205"/>
      <c r="WEM33" s="205"/>
      <c r="WEN33" s="205"/>
      <c r="WEO33" s="205"/>
      <c r="WEP33" s="205"/>
      <c r="WEQ33" s="205"/>
      <c r="WER33" s="205"/>
      <c r="WES33" s="205"/>
      <c r="WET33" s="205"/>
      <c r="WEU33" s="205"/>
      <c r="WEV33" s="205"/>
      <c r="WEW33" s="205"/>
      <c r="WEX33" s="205"/>
      <c r="WEY33" s="205"/>
      <c r="WEZ33" s="205"/>
      <c r="WFA33" s="205"/>
      <c r="WFB33" s="205"/>
      <c r="WFC33" s="205"/>
      <c r="WFD33" s="205"/>
      <c r="WFE33" s="205"/>
      <c r="WFF33" s="205"/>
      <c r="WFG33" s="205"/>
      <c r="WFH33" s="205"/>
      <c r="WFI33" s="205"/>
      <c r="WFJ33" s="205"/>
      <c r="WFK33" s="205"/>
      <c r="WFL33" s="205"/>
      <c r="WFM33" s="205"/>
      <c r="WFN33" s="205"/>
      <c r="WFO33" s="205"/>
      <c r="WFP33" s="205"/>
      <c r="WFQ33" s="205"/>
      <c r="WFR33" s="205"/>
      <c r="WFS33" s="205"/>
      <c r="WFT33" s="205"/>
      <c r="WFU33" s="205"/>
      <c r="WFV33" s="205"/>
      <c r="WFW33" s="205"/>
      <c r="WFX33" s="205"/>
      <c r="WFY33" s="205"/>
      <c r="WFZ33" s="205"/>
      <c r="WGA33" s="205"/>
      <c r="WGB33" s="205"/>
      <c r="WGC33" s="205"/>
      <c r="WGD33" s="205"/>
      <c r="WGE33" s="205"/>
      <c r="WGF33" s="205"/>
      <c r="WGG33" s="205"/>
      <c r="WGH33" s="205"/>
      <c r="WGI33" s="205"/>
      <c r="WGJ33" s="205"/>
      <c r="WGK33" s="205"/>
      <c r="WGL33" s="205"/>
      <c r="WGM33" s="205"/>
      <c r="WGN33" s="205"/>
      <c r="WGO33" s="205"/>
      <c r="WGP33" s="205"/>
      <c r="WGQ33" s="205"/>
      <c r="WGR33" s="205"/>
      <c r="WGS33" s="205"/>
      <c r="WGT33" s="205"/>
      <c r="WGU33" s="205"/>
      <c r="WGV33" s="205"/>
      <c r="WGW33" s="205"/>
      <c r="WGX33" s="205"/>
      <c r="WGY33" s="205"/>
      <c r="WGZ33" s="205"/>
      <c r="WHA33" s="205"/>
      <c r="WHB33" s="205"/>
      <c r="WHC33" s="205"/>
      <c r="WHD33" s="205"/>
      <c r="WHE33" s="205"/>
      <c r="WHF33" s="205"/>
      <c r="WHG33" s="205"/>
      <c r="WHH33" s="205"/>
      <c r="WHI33" s="205"/>
      <c r="WHJ33" s="205"/>
      <c r="WHK33" s="205"/>
      <c r="WHL33" s="205"/>
      <c r="WHM33" s="205"/>
      <c r="WHN33" s="205"/>
      <c r="WHO33" s="205"/>
      <c r="WHP33" s="205"/>
      <c r="WHQ33" s="205"/>
      <c r="WHR33" s="205"/>
      <c r="WHS33" s="205"/>
      <c r="WHT33" s="205"/>
      <c r="WHU33" s="205"/>
      <c r="WHV33" s="205"/>
      <c r="WHW33" s="205"/>
      <c r="WHX33" s="205"/>
      <c r="WHY33" s="205"/>
      <c r="WHZ33" s="205"/>
      <c r="WIA33" s="205"/>
      <c r="WIB33" s="205"/>
      <c r="WIC33" s="205"/>
      <c r="WID33" s="205"/>
      <c r="WIE33" s="205"/>
      <c r="WIF33" s="205"/>
      <c r="WIG33" s="205"/>
      <c r="WIH33" s="205"/>
      <c r="WII33" s="205"/>
      <c r="WIJ33" s="205"/>
      <c r="WIK33" s="205"/>
      <c r="WIL33" s="205"/>
      <c r="WIM33" s="205"/>
      <c r="WIN33" s="205"/>
      <c r="WIO33" s="205"/>
      <c r="WIP33" s="205"/>
      <c r="WIQ33" s="205"/>
      <c r="WIR33" s="205"/>
      <c r="WIS33" s="205"/>
      <c r="WIT33" s="205"/>
      <c r="WIU33" s="205"/>
      <c r="WIV33" s="205"/>
      <c r="WIW33" s="205"/>
      <c r="WIX33" s="205"/>
      <c r="WIY33" s="205"/>
      <c r="WIZ33" s="205"/>
      <c r="WJA33" s="205"/>
      <c r="WJB33" s="205"/>
      <c r="WJC33" s="205"/>
      <c r="WJD33" s="205"/>
      <c r="WJE33" s="205"/>
      <c r="WJF33" s="205"/>
      <c r="WJG33" s="205"/>
      <c r="WJH33" s="205"/>
      <c r="WJI33" s="205"/>
      <c r="WJJ33" s="205"/>
      <c r="WJK33" s="205"/>
      <c r="WJL33" s="205"/>
      <c r="WJM33" s="205"/>
      <c r="WJN33" s="205"/>
      <c r="WJO33" s="205"/>
      <c r="WJP33" s="205"/>
      <c r="WJQ33" s="205"/>
      <c r="WJR33" s="205"/>
      <c r="WJS33" s="205"/>
      <c r="WJT33" s="205"/>
      <c r="WJU33" s="205"/>
      <c r="WJV33" s="205"/>
      <c r="WJW33" s="205"/>
      <c r="WJX33" s="205"/>
      <c r="WJY33" s="205"/>
      <c r="WJZ33" s="205"/>
      <c r="WKA33" s="205"/>
      <c r="WKB33" s="205"/>
      <c r="WKC33" s="205"/>
      <c r="WKD33" s="205"/>
      <c r="WKE33" s="205"/>
      <c r="WKF33" s="205"/>
      <c r="WKG33" s="205"/>
      <c r="WKH33" s="205"/>
      <c r="WKI33" s="205"/>
      <c r="WKJ33" s="205"/>
      <c r="WKK33" s="205"/>
      <c r="WKL33" s="205"/>
      <c r="WKM33" s="205"/>
      <c r="WKN33" s="205"/>
      <c r="WKO33" s="205"/>
      <c r="WKP33" s="205"/>
      <c r="WKQ33" s="205"/>
      <c r="WKR33" s="205"/>
      <c r="WKS33" s="205"/>
      <c r="WKT33" s="205"/>
      <c r="WKU33" s="205"/>
      <c r="WKV33" s="205"/>
      <c r="WKW33" s="205"/>
      <c r="WKX33" s="205"/>
      <c r="WKY33" s="205"/>
      <c r="WKZ33" s="205"/>
      <c r="WLA33" s="205"/>
      <c r="WLB33" s="205"/>
      <c r="WLC33" s="205"/>
      <c r="WLD33" s="205"/>
      <c r="WLE33" s="205"/>
      <c r="WLF33" s="205"/>
      <c r="WLG33" s="205"/>
      <c r="WLH33" s="205"/>
      <c r="WLI33" s="205"/>
      <c r="WLJ33" s="205"/>
      <c r="WLK33" s="205"/>
      <c r="WLL33" s="205"/>
      <c r="WLM33" s="205"/>
      <c r="WLN33" s="205"/>
      <c r="WLO33" s="205"/>
      <c r="WLP33" s="205"/>
      <c r="WLQ33" s="205"/>
      <c r="WLR33" s="205"/>
      <c r="WLS33" s="205"/>
      <c r="WLT33" s="205"/>
      <c r="WLU33" s="205"/>
      <c r="WLV33" s="205"/>
      <c r="WLW33" s="205"/>
      <c r="WLX33" s="205"/>
      <c r="WLY33" s="205"/>
      <c r="WLZ33" s="205"/>
      <c r="WMA33" s="205"/>
      <c r="WMB33" s="205"/>
      <c r="WMC33" s="205"/>
      <c r="WMD33" s="205"/>
      <c r="WME33" s="205"/>
      <c r="WMF33" s="205"/>
      <c r="WMG33" s="205"/>
      <c r="WMH33" s="205"/>
      <c r="WMI33" s="205"/>
      <c r="WMJ33" s="205"/>
      <c r="WMK33" s="205"/>
      <c r="WML33" s="205"/>
      <c r="WMM33" s="205"/>
      <c r="WMN33" s="205"/>
      <c r="WMO33" s="205"/>
      <c r="WMP33" s="205"/>
      <c r="WMQ33" s="205"/>
      <c r="WMR33" s="205"/>
      <c r="WMS33" s="205"/>
      <c r="WMT33" s="205"/>
      <c r="WMU33" s="205"/>
      <c r="WMV33" s="205"/>
      <c r="WMW33" s="205"/>
      <c r="WMX33" s="205"/>
      <c r="WMY33" s="205"/>
      <c r="WMZ33" s="205"/>
      <c r="WNA33" s="205"/>
      <c r="WNB33" s="205"/>
      <c r="WNC33" s="205"/>
      <c r="WND33" s="205"/>
      <c r="WNE33" s="205"/>
      <c r="WNF33" s="205"/>
      <c r="WNG33" s="205"/>
      <c r="WNH33" s="205"/>
      <c r="WNI33" s="205"/>
      <c r="WNJ33" s="205"/>
      <c r="WNK33" s="205"/>
      <c r="WNL33" s="205"/>
      <c r="WNM33" s="205"/>
      <c r="WNN33" s="205"/>
      <c r="WNO33" s="205"/>
      <c r="WNP33" s="205"/>
      <c r="WNQ33" s="205"/>
      <c r="WNR33" s="205"/>
      <c r="WNS33" s="205"/>
      <c r="WNT33" s="205"/>
      <c r="WNU33" s="205"/>
      <c r="WNV33" s="205"/>
      <c r="WNW33" s="205"/>
      <c r="WNX33" s="205"/>
      <c r="WNY33" s="205"/>
      <c r="WNZ33" s="205"/>
      <c r="WOA33" s="205"/>
      <c r="WOB33" s="205"/>
      <c r="WOC33" s="205"/>
      <c r="WOD33" s="205"/>
      <c r="WOE33" s="205"/>
      <c r="WOF33" s="205"/>
      <c r="WOG33" s="205"/>
      <c r="WOH33" s="205"/>
      <c r="WOI33" s="205"/>
      <c r="WOJ33" s="205"/>
      <c r="WOK33" s="205"/>
      <c r="WOL33" s="205"/>
      <c r="WOM33" s="205"/>
      <c r="WON33" s="205"/>
      <c r="WOO33" s="205"/>
      <c r="WOP33" s="205"/>
      <c r="WOQ33" s="205"/>
      <c r="WOR33" s="205"/>
      <c r="WOS33" s="205"/>
      <c r="WOT33" s="205"/>
      <c r="WOU33" s="205"/>
      <c r="WOV33" s="205"/>
      <c r="WOW33" s="205"/>
      <c r="WOX33" s="205"/>
      <c r="WOY33" s="205"/>
      <c r="WOZ33" s="205"/>
      <c r="WPA33" s="205"/>
      <c r="WPB33" s="205"/>
      <c r="WPC33" s="205"/>
      <c r="WPD33" s="205"/>
      <c r="WPE33" s="205"/>
      <c r="WPF33" s="205"/>
      <c r="WPG33" s="205"/>
      <c r="WPH33" s="205"/>
      <c r="WPI33" s="205"/>
      <c r="WPJ33" s="205"/>
      <c r="WPK33" s="205"/>
      <c r="WPL33" s="205"/>
      <c r="WPM33" s="205"/>
      <c r="WPN33" s="205"/>
      <c r="WPO33" s="205"/>
      <c r="WPP33" s="205"/>
      <c r="WPQ33" s="205"/>
      <c r="WPR33" s="205"/>
      <c r="WPS33" s="205"/>
      <c r="WPT33" s="205"/>
      <c r="WPU33" s="205"/>
      <c r="WPV33" s="205"/>
      <c r="WPW33" s="205"/>
      <c r="WPX33" s="205"/>
      <c r="WPY33" s="205"/>
      <c r="WPZ33" s="205"/>
      <c r="WQA33" s="205"/>
      <c r="WQB33" s="205"/>
      <c r="WQC33" s="205"/>
      <c r="WQD33" s="205"/>
      <c r="WQE33" s="205"/>
      <c r="WQF33" s="205"/>
      <c r="WQG33" s="205"/>
      <c r="WQH33" s="205"/>
      <c r="WQI33" s="205"/>
      <c r="WQJ33" s="205"/>
      <c r="WQK33" s="205"/>
      <c r="WQL33" s="205"/>
      <c r="WQM33" s="205"/>
      <c r="WQN33" s="205"/>
      <c r="WQO33" s="205"/>
      <c r="WQP33" s="205"/>
      <c r="WQQ33" s="205"/>
      <c r="WQR33" s="205"/>
      <c r="WQS33" s="205"/>
      <c r="WQT33" s="205"/>
      <c r="WQU33" s="205"/>
      <c r="WQV33" s="205"/>
      <c r="WQW33" s="205"/>
      <c r="WQX33" s="205"/>
      <c r="WQY33" s="205"/>
      <c r="WQZ33" s="205"/>
      <c r="WRA33" s="205"/>
      <c r="WRB33" s="205"/>
      <c r="WRC33" s="205"/>
      <c r="WRD33" s="205"/>
      <c r="WRE33" s="205"/>
      <c r="WRF33" s="205"/>
      <c r="WRG33" s="205"/>
      <c r="WRH33" s="205"/>
      <c r="WRI33" s="205"/>
      <c r="WRJ33" s="205"/>
      <c r="WRK33" s="205"/>
      <c r="WRL33" s="205"/>
      <c r="WRM33" s="205"/>
      <c r="WRN33" s="205"/>
      <c r="WRO33" s="205"/>
      <c r="WRP33" s="205"/>
      <c r="WRQ33" s="205"/>
      <c r="WRR33" s="205"/>
      <c r="WRS33" s="205"/>
      <c r="WRT33" s="205"/>
      <c r="WRU33" s="205"/>
      <c r="WRV33" s="205"/>
      <c r="WRW33" s="205"/>
      <c r="WRX33" s="205"/>
      <c r="WRY33" s="205"/>
      <c r="WRZ33" s="205"/>
      <c r="WSA33" s="205"/>
      <c r="WSB33" s="205"/>
      <c r="WSC33" s="205"/>
      <c r="WSD33" s="205"/>
      <c r="WSE33" s="205"/>
      <c r="WSF33" s="205"/>
      <c r="WSG33" s="205"/>
      <c r="WSH33" s="205"/>
      <c r="WSI33" s="205"/>
      <c r="WSJ33" s="205"/>
      <c r="WSK33" s="205"/>
      <c r="WSL33" s="205"/>
      <c r="WSM33" s="205"/>
      <c r="WSN33" s="205"/>
      <c r="WSO33" s="205"/>
      <c r="WSP33" s="205"/>
      <c r="WSQ33" s="205"/>
      <c r="WSR33" s="205"/>
      <c r="WSS33" s="205"/>
      <c r="WST33" s="205"/>
      <c r="WSU33" s="205"/>
      <c r="WSV33" s="205"/>
      <c r="WSW33" s="205"/>
      <c r="WSX33" s="205"/>
      <c r="WSY33" s="205"/>
      <c r="WSZ33" s="205"/>
      <c r="WTA33" s="205"/>
      <c r="WTB33" s="205"/>
      <c r="WTC33" s="205"/>
      <c r="WTD33" s="205"/>
      <c r="WTE33" s="205"/>
      <c r="WTF33" s="205"/>
      <c r="WTG33" s="205"/>
      <c r="WTH33" s="205"/>
      <c r="WTI33" s="205"/>
      <c r="WTJ33" s="205"/>
      <c r="WTK33" s="205"/>
      <c r="WTL33" s="205"/>
      <c r="WTM33" s="205"/>
      <c r="WTN33" s="205"/>
      <c r="WTO33" s="205"/>
      <c r="WTP33" s="205"/>
      <c r="WTQ33" s="205"/>
      <c r="WTR33" s="205"/>
      <c r="WTS33" s="205"/>
      <c r="WTT33" s="205"/>
      <c r="WTU33" s="205"/>
      <c r="WTV33" s="205"/>
      <c r="WTW33" s="205"/>
      <c r="WTX33" s="205"/>
      <c r="WTY33" s="205"/>
      <c r="WTZ33" s="205"/>
      <c r="WUA33" s="205"/>
      <c r="WUB33" s="205"/>
      <c r="WUC33" s="205"/>
      <c r="WUD33" s="205"/>
      <c r="WUE33" s="205"/>
      <c r="WUF33" s="205"/>
      <c r="WUG33" s="205"/>
      <c r="WUH33" s="205"/>
      <c r="WUI33" s="205"/>
      <c r="WUJ33" s="205"/>
      <c r="WUK33" s="205"/>
      <c r="WUL33" s="205"/>
      <c r="WUM33" s="205"/>
      <c r="WUN33" s="205"/>
      <c r="WUO33" s="205"/>
      <c r="WUP33" s="205"/>
      <c r="WUQ33" s="205"/>
      <c r="WUR33" s="205"/>
      <c r="WUS33" s="205"/>
      <c r="WUT33" s="205"/>
      <c r="WUU33" s="205"/>
      <c r="WUV33" s="205"/>
      <c r="WUW33" s="205"/>
      <c r="WUX33" s="205"/>
      <c r="WUY33" s="205"/>
      <c r="WUZ33" s="205"/>
      <c r="WVA33" s="205"/>
      <c r="WVB33" s="205"/>
      <c r="WVC33" s="205"/>
      <c r="WVD33" s="205"/>
      <c r="WVE33" s="205"/>
      <c r="WVF33" s="205"/>
      <c r="WVG33" s="205"/>
      <c r="WVH33" s="205"/>
      <c r="WVI33" s="205"/>
      <c r="WVJ33" s="205"/>
      <c r="WVK33" s="205"/>
      <c r="WVL33" s="205"/>
      <c r="WVM33" s="205"/>
      <c r="WVN33" s="205"/>
      <c r="WVO33" s="205"/>
      <c r="WVP33" s="205"/>
      <c r="WVQ33" s="205"/>
      <c r="WVR33" s="205"/>
      <c r="WVS33" s="205"/>
      <c r="WVT33" s="205"/>
      <c r="WVU33" s="205"/>
      <c r="WVV33" s="205"/>
      <c r="WVW33" s="205"/>
      <c r="WVX33" s="205"/>
      <c r="WVY33" s="205"/>
      <c r="WVZ33" s="205"/>
      <c r="WWA33" s="205"/>
      <c r="WWB33" s="205"/>
      <c r="WWC33" s="205"/>
      <c r="WWD33" s="205"/>
      <c r="WWE33" s="205"/>
      <c r="WWF33" s="205"/>
      <c r="WWG33" s="205"/>
      <c r="WWH33" s="205"/>
      <c r="WWI33" s="205"/>
      <c r="WWJ33" s="205"/>
      <c r="WWK33" s="205"/>
      <c r="WWL33" s="205"/>
      <c r="WWM33" s="205"/>
      <c r="WWN33" s="205"/>
      <c r="WWO33" s="205"/>
      <c r="WWP33" s="205"/>
      <c r="WWQ33" s="205"/>
      <c r="WWR33" s="205"/>
      <c r="WWS33" s="205"/>
      <c r="WWT33" s="205"/>
      <c r="WWU33" s="205"/>
      <c r="WWV33" s="205"/>
      <c r="WWW33" s="205"/>
      <c r="WWX33" s="205"/>
      <c r="WWY33" s="205"/>
      <c r="WWZ33" s="205"/>
      <c r="WXA33" s="205"/>
      <c r="WXB33" s="205"/>
      <c r="WXC33" s="205"/>
      <c r="WXD33" s="205"/>
      <c r="WXE33" s="205"/>
      <c r="WXF33" s="205"/>
      <c r="WXG33" s="205"/>
      <c r="WXH33" s="205"/>
      <c r="WXI33" s="205"/>
      <c r="WXJ33" s="205"/>
      <c r="WXK33" s="205"/>
      <c r="WXL33" s="205"/>
      <c r="WXM33" s="205"/>
      <c r="WXN33" s="205"/>
      <c r="WXO33" s="205"/>
      <c r="WXP33" s="205"/>
      <c r="WXQ33" s="205"/>
      <c r="WXR33" s="205"/>
      <c r="WXS33" s="205"/>
      <c r="WXT33" s="205"/>
      <c r="WXU33" s="205"/>
      <c r="WXV33" s="205"/>
      <c r="WXW33" s="205"/>
      <c r="WXX33" s="205"/>
      <c r="WXY33" s="205"/>
      <c r="WXZ33" s="205"/>
      <c r="WYA33" s="205"/>
      <c r="WYB33" s="205"/>
      <c r="WYC33" s="205"/>
      <c r="WYD33" s="205"/>
      <c r="WYE33" s="205"/>
      <c r="WYF33" s="205"/>
      <c r="WYG33" s="205"/>
      <c r="WYH33" s="205"/>
      <c r="WYI33" s="205"/>
      <c r="WYJ33" s="205"/>
      <c r="WYK33" s="205"/>
      <c r="WYL33" s="205"/>
      <c r="WYM33" s="205"/>
      <c r="WYN33" s="205"/>
      <c r="WYO33" s="205"/>
      <c r="WYP33" s="205"/>
      <c r="WYQ33" s="205"/>
      <c r="WYR33" s="205"/>
      <c r="WYS33" s="205"/>
      <c r="WYT33" s="205"/>
      <c r="WYU33" s="205"/>
      <c r="WYV33" s="205"/>
      <c r="WYW33" s="205"/>
      <c r="WYX33" s="205"/>
      <c r="WYY33" s="205"/>
      <c r="WYZ33" s="205"/>
      <c r="WZA33" s="205"/>
      <c r="WZB33" s="205"/>
      <c r="WZC33" s="205"/>
      <c r="WZD33" s="205"/>
      <c r="WZE33" s="205"/>
      <c r="WZF33" s="205"/>
      <c r="WZG33" s="205"/>
      <c r="WZH33" s="205"/>
      <c r="WZI33" s="205"/>
      <c r="WZJ33" s="205"/>
      <c r="WZK33" s="205"/>
      <c r="WZL33" s="205"/>
      <c r="WZM33" s="205"/>
      <c r="WZN33" s="205"/>
      <c r="WZO33" s="205"/>
      <c r="WZP33" s="205"/>
      <c r="WZQ33" s="205"/>
      <c r="WZR33" s="205"/>
      <c r="WZS33" s="205"/>
      <c r="WZT33" s="205"/>
      <c r="WZU33" s="205"/>
      <c r="WZV33" s="205"/>
      <c r="WZW33" s="205"/>
      <c r="WZX33" s="205"/>
      <c r="WZY33" s="205"/>
      <c r="WZZ33" s="205"/>
      <c r="XAA33" s="205"/>
      <c r="XAB33" s="205"/>
      <c r="XAC33" s="205"/>
      <c r="XAD33" s="205"/>
      <c r="XAE33" s="205"/>
      <c r="XAF33" s="205"/>
      <c r="XAG33" s="205"/>
      <c r="XAH33" s="205"/>
      <c r="XAI33" s="205"/>
      <c r="XAJ33" s="205"/>
      <c r="XAK33" s="205"/>
      <c r="XAL33" s="205"/>
      <c r="XAM33" s="205"/>
      <c r="XAN33" s="205"/>
      <c r="XAO33" s="205"/>
      <c r="XAP33" s="205"/>
      <c r="XAQ33" s="205"/>
      <c r="XAR33" s="205"/>
      <c r="XAS33" s="205"/>
      <c r="XAT33" s="205"/>
      <c r="XAU33" s="205"/>
      <c r="XAV33" s="205"/>
      <c r="XAW33" s="205"/>
      <c r="XAX33" s="205"/>
      <c r="XAY33" s="205"/>
      <c r="XAZ33" s="205"/>
      <c r="XBA33" s="205"/>
      <c r="XBB33" s="205"/>
      <c r="XBC33" s="205"/>
      <c r="XBD33" s="205"/>
      <c r="XBE33" s="205"/>
      <c r="XBF33" s="205"/>
      <c r="XBG33" s="205"/>
      <c r="XBH33" s="205"/>
      <c r="XBI33" s="205"/>
      <c r="XBJ33" s="205"/>
      <c r="XBK33" s="205"/>
      <c r="XBL33" s="205"/>
      <c r="XBM33" s="205"/>
      <c r="XBN33" s="205"/>
      <c r="XBO33" s="205"/>
      <c r="XBP33" s="205"/>
      <c r="XBQ33" s="205"/>
      <c r="XBR33" s="205"/>
      <c r="XBS33" s="205"/>
      <c r="XBT33" s="205"/>
      <c r="XBU33" s="205"/>
      <c r="XBV33" s="205"/>
      <c r="XBW33" s="205"/>
      <c r="XBX33" s="205"/>
      <c r="XBY33" s="205"/>
      <c r="XBZ33" s="205"/>
      <c r="XCA33" s="205"/>
      <c r="XCB33" s="205"/>
      <c r="XCC33" s="205"/>
      <c r="XCD33" s="205"/>
      <c r="XCE33" s="205"/>
      <c r="XCF33" s="205"/>
      <c r="XCG33" s="205"/>
      <c r="XCH33" s="205"/>
      <c r="XCI33" s="205"/>
      <c r="XCJ33" s="205"/>
      <c r="XCK33" s="205"/>
      <c r="XCL33" s="205"/>
      <c r="XCM33" s="205"/>
      <c r="XCN33" s="205"/>
      <c r="XCO33" s="205"/>
      <c r="XCP33" s="205"/>
      <c r="XCQ33" s="205"/>
      <c r="XCR33" s="205"/>
      <c r="XCS33" s="205"/>
      <c r="XCT33" s="205"/>
      <c r="XCU33" s="205"/>
      <c r="XCV33" s="205"/>
      <c r="XCW33" s="205"/>
      <c r="XCX33" s="205"/>
      <c r="XCY33" s="205"/>
      <c r="XCZ33" s="205"/>
      <c r="XDA33" s="205"/>
      <c r="XDB33" s="205"/>
      <c r="XDC33" s="205"/>
      <c r="XDD33" s="205"/>
      <c r="XDE33" s="205"/>
      <c r="XDF33" s="205"/>
      <c r="XDG33" s="205"/>
      <c r="XDH33" s="205"/>
      <c r="XDI33" s="205"/>
      <c r="XDJ33" s="205"/>
      <c r="XDK33" s="205"/>
      <c r="XDL33" s="205"/>
      <c r="XDM33" s="205"/>
      <c r="XDN33" s="205"/>
      <c r="XDO33" s="205"/>
      <c r="XDP33" s="205"/>
      <c r="XDQ33" s="205"/>
      <c r="XDR33" s="205"/>
      <c r="XDS33" s="205"/>
      <c r="XDT33" s="205"/>
      <c r="XDU33" s="205"/>
      <c r="XDV33" s="205"/>
      <c r="XDW33" s="205"/>
      <c r="XDX33" s="205"/>
      <c r="XDY33" s="205"/>
      <c r="XDZ33" s="205"/>
      <c r="XEA33" s="205"/>
      <c r="XEB33" s="205"/>
      <c r="XEC33" s="205"/>
      <c r="XED33" s="205"/>
      <c r="XEE33" s="205"/>
      <c r="XEF33" s="205"/>
      <c r="XEG33" s="205"/>
      <c r="XEH33" s="205"/>
      <c r="XEI33" s="205"/>
      <c r="XEJ33" s="205"/>
      <c r="XEK33" s="205"/>
      <c r="XEL33" s="205"/>
      <c r="XEM33" s="205"/>
      <c r="XEN33" s="205"/>
      <c r="XEO33" s="205"/>
      <c r="XEP33" s="205"/>
      <c r="XEQ33" s="205"/>
      <c r="XER33" s="205"/>
      <c r="XES33" s="205"/>
      <c r="XET33" s="205"/>
      <c r="XEU33" s="205"/>
      <c r="XEV33" s="205"/>
      <c r="XEW33" s="205"/>
      <c r="XEX33" s="205"/>
      <c r="XEY33" s="205"/>
      <c r="XEZ33" s="205"/>
    </row>
    <row r="34" spans="1:16380" s="12" customFormat="1" ht="36" customHeight="1">
      <c r="A34" s="9">
        <f>A21+1</f>
        <v>6</v>
      </c>
      <c r="B34" s="322" t="s">
        <v>246</v>
      </c>
      <c r="C34" s="10" t="s">
        <v>247</v>
      </c>
      <c r="D34" s="525" t="s">
        <v>144</v>
      </c>
      <c r="E34" s="532"/>
      <c r="F34" s="642">
        <f>F12</f>
        <v>2.2000000000000002</v>
      </c>
      <c r="G34" s="401"/>
      <c r="H34" s="454"/>
      <c r="I34" s="401"/>
      <c r="J34" s="454"/>
      <c r="K34" s="401"/>
      <c r="L34" s="454"/>
      <c r="M34" s="454"/>
      <c r="N34" s="464"/>
    </row>
    <row r="35" spans="1:16380" s="8" customFormat="1" ht="18" customHeight="1">
      <c r="A35" s="443"/>
      <c r="B35" s="444"/>
      <c r="C35" s="523" t="s">
        <v>8</v>
      </c>
      <c r="D35" s="552" t="s">
        <v>145</v>
      </c>
      <c r="E35" s="535">
        <v>1</v>
      </c>
      <c r="F35" s="533">
        <f>F34*E35</f>
        <v>2.2000000000000002</v>
      </c>
      <c r="G35" s="401"/>
      <c r="H35" s="454"/>
      <c r="I35" s="401">
        <v>0</v>
      </c>
      <c r="J35" s="454">
        <f>I35*F35</f>
        <v>0</v>
      </c>
      <c r="K35" s="401"/>
      <c r="L35" s="454"/>
      <c r="M35" s="454">
        <f>L35+J35+H35</f>
        <v>0</v>
      </c>
      <c r="N35" s="464"/>
    </row>
    <row r="36" spans="1:16380" s="8" customFormat="1" ht="18" customHeight="1">
      <c r="A36" s="443"/>
      <c r="B36" s="325"/>
      <c r="C36" s="523" t="s">
        <v>248</v>
      </c>
      <c r="D36" s="443" t="s">
        <v>249</v>
      </c>
      <c r="E36" s="532">
        <f>(1.58+0.2)/100</f>
        <v>1.78E-2</v>
      </c>
      <c r="F36" s="533">
        <f>F34*E36</f>
        <v>3.916E-2</v>
      </c>
      <c r="G36" s="401"/>
      <c r="H36" s="454"/>
      <c r="I36" s="401"/>
      <c r="J36" s="454"/>
      <c r="K36" s="401"/>
      <c r="L36" s="454"/>
      <c r="M36" s="454"/>
      <c r="N36" s="464"/>
    </row>
    <row r="37" spans="1:16380" s="527" customFormat="1" ht="18" customHeight="1">
      <c r="A37" s="9"/>
      <c r="B37" s="325" t="s">
        <v>250</v>
      </c>
      <c r="C37" s="523" t="s">
        <v>251</v>
      </c>
      <c r="D37" s="443" t="s">
        <v>249</v>
      </c>
      <c r="E37" s="532">
        <v>1.1599999999999999</v>
      </c>
      <c r="F37" s="533">
        <f>F36*E37</f>
        <v>4.5425599999999997E-2</v>
      </c>
      <c r="G37" s="505">
        <v>0</v>
      </c>
      <c r="H37" s="454">
        <f>G37*F37</f>
        <v>0</v>
      </c>
      <c r="I37" s="401"/>
      <c r="J37" s="454"/>
      <c r="K37" s="401"/>
      <c r="L37" s="454"/>
      <c r="M37" s="454">
        <f>L37+J37+H37</f>
        <v>0</v>
      </c>
      <c r="N37" s="526"/>
    </row>
    <row r="38" spans="1:16380" s="527" customFormat="1" ht="18" customHeight="1">
      <c r="A38" s="9"/>
      <c r="B38" s="325" t="s">
        <v>252</v>
      </c>
      <c r="C38" s="523" t="s">
        <v>253</v>
      </c>
      <c r="D38" s="443" t="s">
        <v>4</v>
      </c>
      <c r="E38" s="532">
        <v>0.41599999999999998</v>
      </c>
      <c r="F38" s="533">
        <f>E38*F36</f>
        <v>1.6290559999999999E-2</v>
      </c>
      <c r="G38" s="505">
        <v>0</v>
      </c>
      <c r="H38" s="454">
        <f>G38*F38</f>
        <v>0</v>
      </c>
      <c r="I38" s="401"/>
      <c r="J38" s="454"/>
      <c r="K38" s="401"/>
      <c r="L38" s="454"/>
      <c r="M38" s="454">
        <f>L38+J38+H38</f>
        <v>0</v>
      </c>
      <c r="N38" s="526"/>
    </row>
    <row r="39" spans="1:16380" s="8" customFormat="1" ht="18" customHeight="1">
      <c r="A39" s="443"/>
      <c r="B39" s="325"/>
      <c r="C39" s="2" t="s">
        <v>24</v>
      </c>
      <c r="D39" s="9" t="s">
        <v>2</v>
      </c>
      <c r="E39" s="532">
        <f>0.3/100</f>
        <v>3.0000000000000001E-3</v>
      </c>
      <c r="F39" s="533">
        <f>F34*E39</f>
        <v>6.6000000000000008E-3</v>
      </c>
      <c r="G39" s="401">
        <v>0</v>
      </c>
      <c r="H39" s="454">
        <f>G39*F39</f>
        <v>0</v>
      </c>
      <c r="I39" s="401"/>
      <c r="J39" s="454"/>
      <c r="K39" s="401"/>
      <c r="L39" s="454"/>
      <c r="M39" s="454">
        <f>L39+J39+H39</f>
        <v>0</v>
      </c>
      <c r="N39" s="464"/>
    </row>
    <row r="40" spans="1:16380" s="43" customFormat="1" ht="36" customHeight="1">
      <c r="A40" s="543">
        <f>A21+1</f>
        <v>6</v>
      </c>
      <c r="B40" s="251" t="s">
        <v>10</v>
      </c>
      <c r="C40" s="412" t="s">
        <v>167</v>
      </c>
      <c r="D40" s="578" t="s">
        <v>144</v>
      </c>
      <c r="E40" s="605"/>
      <c r="F40" s="445">
        <v>200</v>
      </c>
      <c r="G40" s="401"/>
      <c r="H40" s="401"/>
      <c r="I40" s="401"/>
      <c r="J40" s="401"/>
      <c r="K40" s="401"/>
      <c r="L40" s="401"/>
      <c r="M40" s="402"/>
      <c r="N40" s="111"/>
      <c r="O40" s="142"/>
    </row>
    <row r="41" spans="1:16380" s="49" customFormat="1" ht="18" customHeight="1">
      <c r="A41" s="543"/>
      <c r="B41" s="323" t="s">
        <v>14</v>
      </c>
      <c r="C41" s="413" t="s">
        <v>164</v>
      </c>
      <c r="D41" s="552" t="str">
        <f>D40</f>
        <v>m2</v>
      </c>
      <c r="E41" s="605">
        <v>1</v>
      </c>
      <c r="F41" s="401">
        <f>F40*E41</f>
        <v>200</v>
      </c>
      <c r="G41" s="401"/>
      <c r="H41" s="401"/>
      <c r="I41" s="401">
        <v>0</v>
      </c>
      <c r="J41" s="401">
        <f>I41*F41</f>
        <v>0</v>
      </c>
      <c r="K41" s="401"/>
      <c r="L41" s="401"/>
      <c r="M41" s="402">
        <f t="shared" ref="M41:M46" si="3">L41+J41+H41</f>
        <v>0</v>
      </c>
      <c r="N41" s="111"/>
      <c r="O41" s="141">
        <v>7.5</v>
      </c>
    </row>
    <row r="42" spans="1:16380" s="36" customFormat="1" ht="17.25" customHeight="1">
      <c r="A42" s="543"/>
      <c r="B42" s="252" t="s">
        <v>41</v>
      </c>
      <c r="C42" s="413" t="s">
        <v>215</v>
      </c>
      <c r="D42" s="552" t="s">
        <v>13</v>
      </c>
      <c r="E42" s="605">
        <v>0.63</v>
      </c>
      <c r="F42" s="401">
        <f>F40*E42</f>
        <v>126</v>
      </c>
      <c r="G42" s="401">
        <v>0</v>
      </c>
      <c r="H42" s="401">
        <f>G42*F42</f>
        <v>0</v>
      </c>
      <c r="I42" s="401"/>
      <c r="J42" s="401"/>
      <c r="K42" s="401"/>
      <c r="L42" s="401"/>
      <c r="M42" s="402">
        <f t="shared" si="3"/>
        <v>0</v>
      </c>
      <c r="N42" s="111"/>
      <c r="O42" s="141"/>
    </row>
    <row r="43" spans="1:16380" s="36" customFormat="1" ht="18" customHeight="1">
      <c r="A43" s="543"/>
      <c r="B43" s="252" t="s">
        <v>36</v>
      </c>
      <c r="C43" s="413" t="s">
        <v>168</v>
      </c>
      <c r="D43" s="552" t="s">
        <v>13</v>
      </c>
      <c r="E43" s="605">
        <v>0.79</v>
      </c>
      <c r="F43" s="401">
        <f>F40*E43</f>
        <v>158</v>
      </c>
      <c r="G43" s="401">
        <v>0</v>
      </c>
      <c r="H43" s="401">
        <f>G43*F43</f>
        <v>0</v>
      </c>
      <c r="I43" s="401"/>
      <c r="J43" s="401"/>
      <c r="K43" s="401"/>
      <c r="L43" s="401"/>
      <c r="M43" s="402">
        <f t="shared" si="3"/>
        <v>0</v>
      </c>
      <c r="N43" s="111"/>
      <c r="O43" s="141"/>
    </row>
    <row r="44" spans="1:16380" s="36" customFormat="1" ht="18" customHeight="1">
      <c r="A44" s="543"/>
      <c r="B44" s="252"/>
      <c r="C44" s="413" t="s">
        <v>169</v>
      </c>
      <c r="D44" s="552" t="s">
        <v>3</v>
      </c>
      <c r="E44" s="605">
        <v>0.5</v>
      </c>
      <c r="F44" s="401">
        <f>E44*F40</f>
        <v>100</v>
      </c>
      <c r="G44" s="401">
        <v>0</v>
      </c>
      <c r="H44" s="401">
        <f>G44*F44</f>
        <v>0</v>
      </c>
      <c r="I44" s="401"/>
      <c r="J44" s="401"/>
      <c r="K44" s="401"/>
      <c r="L44" s="401"/>
      <c r="M44" s="402">
        <f t="shared" si="3"/>
        <v>0</v>
      </c>
      <c r="N44" s="111"/>
      <c r="O44" s="141"/>
    </row>
    <row r="45" spans="1:16380" s="36" customFormat="1" ht="18" customHeight="1">
      <c r="A45" s="543"/>
      <c r="B45" s="252"/>
      <c r="C45" s="413" t="s">
        <v>170</v>
      </c>
      <c r="D45" s="552" t="s">
        <v>3</v>
      </c>
      <c r="E45" s="605">
        <v>1.23</v>
      </c>
      <c r="F45" s="401">
        <f>E45*F40</f>
        <v>246</v>
      </c>
      <c r="G45" s="401">
        <v>0</v>
      </c>
      <c r="H45" s="401">
        <f>G45*F45</f>
        <v>0</v>
      </c>
      <c r="I45" s="401"/>
      <c r="J45" s="401"/>
      <c r="K45" s="401"/>
      <c r="L45" s="401"/>
      <c r="M45" s="402">
        <f t="shared" si="3"/>
        <v>0</v>
      </c>
      <c r="N45" s="111"/>
      <c r="O45" s="141"/>
    </row>
    <row r="46" spans="1:16380" s="36" customFormat="1" ht="18" customHeight="1">
      <c r="A46" s="543"/>
      <c r="B46" s="252"/>
      <c r="C46" s="413" t="s">
        <v>165</v>
      </c>
      <c r="D46" s="552" t="s">
        <v>2</v>
      </c>
      <c r="E46" s="608">
        <v>1.6E-2</v>
      </c>
      <c r="F46" s="401">
        <f>F40*E46</f>
        <v>3.2</v>
      </c>
      <c r="G46" s="401">
        <v>0</v>
      </c>
      <c r="H46" s="401">
        <f>G46*F46</f>
        <v>0</v>
      </c>
      <c r="I46" s="401"/>
      <c r="J46" s="401"/>
      <c r="K46" s="401"/>
      <c r="L46" s="401"/>
      <c r="M46" s="402">
        <f t="shared" si="3"/>
        <v>0</v>
      </c>
      <c r="N46" s="111"/>
      <c r="O46" s="141"/>
    </row>
    <row r="47" spans="1:16380" s="43" customFormat="1" ht="36" customHeight="1">
      <c r="A47" s="543">
        <f>A40+1</f>
        <v>7</v>
      </c>
      <c r="B47" s="251" t="s">
        <v>11</v>
      </c>
      <c r="C47" s="71" t="s">
        <v>254</v>
      </c>
      <c r="D47" s="578" t="s">
        <v>144</v>
      </c>
      <c r="E47" s="605"/>
      <c r="F47" s="445">
        <f>F12</f>
        <v>2.2000000000000002</v>
      </c>
      <c r="G47" s="401"/>
      <c r="H47" s="401"/>
      <c r="I47" s="401"/>
      <c r="J47" s="401"/>
      <c r="K47" s="401"/>
      <c r="L47" s="401"/>
      <c r="M47" s="402"/>
      <c r="N47" s="111"/>
      <c r="O47" s="142"/>
    </row>
    <row r="48" spans="1:16380" s="49" customFormat="1" ht="18" customHeight="1">
      <c r="A48" s="543"/>
      <c r="B48" s="323" t="s">
        <v>14</v>
      </c>
      <c r="C48" s="413" t="s">
        <v>164</v>
      </c>
      <c r="D48" s="552" t="str">
        <f>D47</f>
        <v>m2</v>
      </c>
      <c r="E48" s="605">
        <v>1</v>
      </c>
      <c r="F48" s="401">
        <f>F47*E48</f>
        <v>2.2000000000000002</v>
      </c>
      <c r="G48" s="401"/>
      <c r="H48" s="401"/>
      <c r="I48" s="401">
        <v>0</v>
      </c>
      <c r="J48" s="401">
        <f>I48*F48</f>
        <v>0</v>
      </c>
      <c r="K48" s="401"/>
      <c r="L48" s="401"/>
      <c r="M48" s="402">
        <f t="shared" ref="M48:M52" si="4">L48+J48+H48</f>
        <v>0</v>
      </c>
      <c r="N48" s="111"/>
      <c r="O48" s="141">
        <v>18.75</v>
      </c>
    </row>
    <row r="49" spans="1:16380" s="36" customFormat="1" ht="18" customHeight="1">
      <c r="A49" s="543"/>
      <c r="B49" s="252" t="s">
        <v>52</v>
      </c>
      <c r="C49" s="413" t="s">
        <v>175</v>
      </c>
      <c r="D49" s="552" t="s">
        <v>13</v>
      </c>
      <c r="E49" s="605">
        <v>7.5</v>
      </c>
      <c r="F49" s="401">
        <f>F47*E49</f>
        <v>16.5</v>
      </c>
      <c r="G49" s="401">
        <v>0</v>
      </c>
      <c r="H49" s="401">
        <f>G49*F49</f>
        <v>0</v>
      </c>
      <c r="I49" s="401"/>
      <c r="J49" s="401"/>
      <c r="K49" s="401"/>
      <c r="L49" s="401"/>
      <c r="M49" s="402">
        <f t="shared" si="4"/>
        <v>0</v>
      </c>
      <c r="N49" s="111"/>
      <c r="O49" s="141"/>
    </row>
    <row r="50" spans="1:16380" s="36" customFormat="1" ht="18" customHeight="1">
      <c r="A50" s="543"/>
      <c r="B50" s="252" t="s">
        <v>32</v>
      </c>
      <c r="C50" s="413" t="s">
        <v>242</v>
      </c>
      <c r="D50" s="552" t="s">
        <v>145</v>
      </c>
      <c r="E50" s="605">
        <v>1.1000000000000001</v>
      </c>
      <c r="F50" s="401">
        <f>E50*F47</f>
        <v>2.4200000000000004</v>
      </c>
      <c r="G50" s="401">
        <v>0</v>
      </c>
      <c r="H50" s="401">
        <f>G50*F50</f>
        <v>0</v>
      </c>
      <c r="I50" s="401"/>
      <c r="J50" s="401"/>
      <c r="K50" s="401"/>
      <c r="L50" s="401"/>
      <c r="M50" s="402">
        <f t="shared" si="4"/>
        <v>0</v>
      </c>
      <c r="N50" s="111"/>
      <c r="O50" s="141"/>
    </row>
    <row r="51" spans="1:16380" s="36" customFormat="1" ht="18" customHeight="1">
      <c r="A51" s="543"/>
      <c r="B51" s="252"/>
      <c r="C51" s="413" t="s">
        <v>177</v>
      </c>
      <c r="D51" s="552" t="s">
        <v>3</v>
      </c>
      <c r="E51" s="605">
        <v>0.5</v>
      </c>
      <c r="F51" s="401">
        <f>F47*E51</f>
        <v>1.1000000000000001</v>
      </c>
      <c r="G51" s="401">
        <v>0</v>
      </c>
      <c r="H51" s="401">
        <f>G51*F51</f>
        <v>0</v>
      </c>
      <c r="I51" s="401"/>
      <c r="J51" s="401"/>
      <c r="K51" s="401"/>
      <c r="L51" s="401"/>
      <c r="M51" s="402">
        <f t="shared" si="4"/>
        <v>0</v>
      </c>
      <c r="N51" s="111"/>
      <c r="O51" s="141"/>
    </row>
    <row r="52" spans="1:16380" s="36" customFormat="1" ht="18" customHeight="1">
      <c r="A52" s="543"/>
      <c r="B52" s="252"/>
      <c r="C52" s="413" t="s">
        <v>165</v>
      </c>
      <c r="D52" s="552" t="s">
        <v>2</v>
      </c>
      <c r="E52" s="608">
        <v>7.0000000000000001E-3</v>
      </c>
      <c r="F52" s="401">
        <f>F47*E52</f>
        <v>1.5400000000000002E-2</v>
      </c>
      <c r="G52" s="401">
        <v>0</v>
      </c>
      <c r="H52" s="401">
        <f>G52*F52</f>
        <v>0</v>
      </c>
      <c r="I52" s="401"/>
      <c r="J52" s="401"/>
      <c r="K52" s="401"/>
      <c r="L52" s="401"/>
      <c r="M52" s="402">
        <f t="shared" si="4"/>
        <v>0</v>
      </c>
      <c r="N52" s="111"/>
      <c r="O52" s="141"/>
    </row>
    <row r="53" spans="1:16380" s="33" customFormat="1" ht="18" customHeight="1">
      <c r="A53" s="545"/>
      <c r="B53" s="315"/>
      <c r="C53" s="414" t="s">
        <v>178</v>
      </c>
      <c r="D53" s="598"/>
      <c r="E53" s="607"/>
      <c r="F53" s="398"/>
      <c r="G53" s="450"/>
      <c r="H53" s="451"/>
      <c r="I53" s="451"/>
      <c r="J53" s="451"/>
      <c r="K53" s="451"/>
      <c r="L53" s="451"/>
      <c r="M53" s="452"/>
      <c r="N53" s="204"/>
      <c r="O53" s="205"/>
      <c r="P53" s="205"/>
      <c r="Q53" s="205"/>
      <c r="R53" s="205"/>
      <c r="S53" s="205"/>
      <c r="T53" s="205"/>
      <c r="U53" s="205"/>
      <c r="V53" s="205"/>
      <c r="W53" s="205"/>
      <c r="X53" s="205"/>
      <c r="Y53" s="205"/>
      <c r="Z53" s="205"/>
      <c r="AA53" s="205"/>
      <c r="AB53" s="205"/>
      <c r="AC53" s="205"/>
      <c r="AD53" s="205"/>
      <c r="AE53" s="205"/>
      <c r="AF53" s="205"/>
      <c r="AG53" s="205"/>
      <c r="AH53" s="205"/>
      <c r="AI53" s="205"/>
      <c r="AJ53" s="205"/>
      <c r="AK53" s="205"/>
      <c r="AL53" s="205"/>
      <c r="AM53" s="205"/>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5"/>
      <c r="BQ53" s="205"/>
      <c r="BR53" s="205"/>
      <c r="BS53" s="205"/>
      <c r="BT53" s="205"/>
      <c r="BU53" s="205"/>
      <c r="BV53" s="205"/>
      <c r="BW53" s="205"/>
      <c r="BX53" s="205"/>
      <c r="BY53" s="205"/>
      <c r="BZ53" s="205"/>
      <c r="CA53" s="205"/>
      <c r="CB53" s="205"/>
      <c r="CC53" s="205"/>
      <c r="CD53" s="205"/>
      <c r="CE53" s="205"/>
      <c r="CF53" s="205"/>
      <c r="CG53" s="205"/>
      <c r="CH53" s="205"/>
      <c r="CI53" s="205"/>
      <c r="CJ53" s="205"/>
      <c r="CK53" s="205"/>
      <c r="CL53" s="205"/>
      <c r="CM53" s="205"/>
      <c r="CN53" s="205"/>
      <c r="CO53" s="205"/>
      <c r="CP53" s="205"/>
      <c r="CQ53" s="205"/>
      <c r="CR53" s="205"/>
      <c r="CS53" s="205"/>
      <c r="CT53" s="205"/>
      <c r="CU53" s="205"/>
      <c r="CV53" s="205"/>
      <c r="CW53" s="205"/>
      <c r="CX53" s="205"/>
      <c r="CY53" s="205"/>
      <c r="CZ53" s="205"/>
      <c r="DA53" s="205"/>
      <c r="DB53" s="205"/>
      <c r="DC53" s="205"/>
      <c r="DD53" s="205"/>
      <c r="DE53" s="205"/>
      <c r="DF53" s="205"/>
      <c r="DG53" s="205"/>
      <c r="DH53" s="205"/>
      <c r="DI53" s="205"/>
      <c r="DJ53" s="205"/>
      <c r="DK53" s="205"/>
      <c r="DL53" s="205"/>
      <c r="DM53" s="205"/>
      <c r="DN53" s="205"/>
      <c r="DO53" s="205"/>
      <c r="DP53" s="205"/>
      <c r="DQ53" s="205"/>
      <c r="DR53" s="205"/>
      <c r="DS53" s="205"/>
      <c r="DT53" s="205"/>
      <c r="DU53" s="205"/>
      <c r="DV53" s="205"/>
      <c r="DW53" s="205"/>
      <c r="DX53" s="205"/>
      <c r="DY53" s="205"/>
      <c r="DZ53" s="205"/>
      <c r="EA53" s="205"/>
      <c r="EB53" s="205"/>
      <c r="EC53" s="205"/>
      <c r="ED53" s="205"/>
      <c r="EE53" s="205"/>
      <c r="EF53" s="205"/>
      <c r="EG53" s="205"/>
      <c r="EH53" s="205"/>
      <c r="EI53" s="205"/>
      <c r="EJ53" s="205"/>
      <c r="EK53" s="205"/>
      <c r="EL53" s="205"/>
      <c r="EM53" s="205"/>
      <c r="EN53" s="205"/>
      <c r="EO53" s="205"/>
      <c r="EP53" s="205"/>
      <c r="EQ53" s="205"/>
      <c r="ER53" s="205"/>
      <c r="ES53" s="205"/>
      <c r="ET53" s="205"/>
      <c r="EU53" s="205"/>
      <c r="EV53" s="205"/>
      <c r="EW53" s="205"/>
      <c r="EX53" s="205"/>
      <c r="EY53" s="205"/>
      <c r="EZ53" s="205"/>
      <c r="FA53" s="205"/>
      <c r="FB53" s="205"/>
      <c r="FC53" s="205"/>
      <c r="FD53" s="205"/>
      <c r="FE53" s="205"/>
      <c r="FF53" s="205"/>
      <c r="FG53" s="205"/>
      <c r="FH53" s="205"/>
      <c r="FI53" s="205"/>
      <c r="FJ53" s="205"/>
      <c r="FK53" s="205"/>
      <c r="FL53" s="205"/>
      <c r="FM53" s="205"/>
      <c r="FN53" s="205"/>
      <c r="FO53" s="205"/>
      <c r="FP53" s="205"/>
      <c r="FQ53" s="205"/>
      <c r="FR53" s="205"/>
      <c r="FS53" s="205"/>
      <c r="FT53" s="205"/>
      <c r="FU53" s="205"/>
      <c r="FV53" s="205"/>
      <c r="FW53" s="205"/>
      <c r="FX53" s="205"/>
      <c r="FY53" s="205"/>
      <c r="FZ53" s="205"/>
      <c r="GA53" s="205"/>
      <c r="GB53" s="205"/>
      <c r="GC53" s="205"/>
      <c r="GD53" s="205"/>
      <c r="GE53" s="205"/>
      <c r="GF53" s="205"/>
      <c r="GG53" s="205"/>
      <c r="GH53" s="205"/>
      <c r="GI53" s="205"/>
      <c r="GJ53" s="205"/>
      <c r="GK53" s="205"/>
      <c r="GL53" s="205"/>
      <c r="GM53" s="205"/>
      <c r="GN53" s="205"/>
      <c r="GO53" s="205"/>
      <c r="GP53" s="205"/>
      <c r="GQ53" s="205"/>
      <c r="GR53" s="205"/>
      <c r="GS53" s="205"/>
      <c r="GT53" s="205"/>
      <c r="GU53" s="205"/>
      <c r="GV53" s="205"/>
      <c r="GW53" s="205"/>
      <c r="GX53" s="205"/>
      <c r="GY53" s="205"/>
      <c r="GZ53" s="205"/>
      <c r="HA53" s="205"/>
      <c r="HB53" s="205"/>
      <c r="HC53" s="205"/>
      <c r="HD53" s="205"/>
      <c r="HE53" s="205"/>
      <c r="HF53" s="205"/>
      <c r="HG53" s="205"/>
      <c r="HH53" s="205"/>
      <c r="HI53" s="205"/>
      <c r="HJ53" s="205"/>
      <c r="HK53" s="205"/>
      <c r="HL53" s="205"/>
      <c r="HM53" s="205"/>
      <c r="HN53" s="205"/>
      <c r="HO53" s="205"/>
      <c r="HP53" s="205"/>
      <c r="HQ53" s="205"/>
      <c r="HR53" s="205"/>
      <c r="HS53" s="205"/>
      <c r="HT53" s="205"/>
      <c r="HU53" s="205"/>
      <c r="HV53" s="205"/>
      <c r="HW53" s="205"/>
      <c r="HX53" s="205"/>
      <c r="HY53" s="205"/>
      <c r="HZ53" s="205"/>
      <c r="IA53" s="205"/>
      <c r="IB53" s="205"/>
      <c r="IC53" s="205"/>
      <c r="ID53" s="205"/>
      <c r="IE53" s="205"/>
      <c r="IF53" s="205"/>
      <c r="IG53" s="205"/>
      <c r="IH53" s="205"/>
      <c r="II53" s="205"/>
      <c r="IJ53" s="205"/>
      <c r="IK53" s="205"/>
      <c r="IL53" s="205"/>
      <c r="IM53" s="205"/>
      <c r="IN53" s="205"/>
      <c r="IO53" s="205"/>
      <c r="IP53" s="205"/>
      <c r="IQ53" s="205"/>
      <c r="IR53" s="205"/>
      <c r="IS53" s="205"/>
      <c r="IT53" s="205"/>
      <c r="IU53" s="205"/>
      <c r="IV53" s="205"/>
      <c r="IW53" s="205"/>
      <c r="IX53" s="205"/>
      <c r="IY53" s="205"/>
      <c r="IZ53" s="205"/>
      <c r="JA53" s="205"/>
      <c r="JB53" s="205"/>
      <c r="JC53" s="205"/>
      <c r="JD53" s="205"/>
      <c r="JE53" s="205"/>
      <c r="JF53" s="205"/>
      <c r="JG53" s="205"/>
      <c r="JH53" s="205"/>
      <c r="JI53" s="205"/>
      <c r="JJ53" s="205"/>
      <c r="JK53" s="205"/>
      <c r="JL53" s="205"/>
      <c r="JM53" s="205"/>
      <c r="JN53" s="205"/>
      <c r="JO53" s="205"/>
      <c r="JP53" s="205"/>
      <c r="JQ53" s="205"/>
      <c r="JR53" s="205"/>
      <c r="JS53" s="205"/>
      <c r="JT53" s="205"/>
      <c r="JU53" s="205"/>
      <c r="JV53" s="205"/>
      <c r="JW53" s="205"/>
      <c r="JX53" s="205"/>
      <c r="JY53" s="205"/>
      <c r="JZ53" s="205"/>
      <c r="KA53" s="205"/>
      <c r="KB53" s="205"/>
      <c r="KC53" s="205"/>
      <c r="KD53" s="205"/>
      <c r="KE53" s="205"/>
      <c r="KF53" s="205"/>
      <c r="KG53" s="205"/>
      <c r="KH53" s="205"/>
      <c r="KI53" s="205"/>
      <c r="KJ53" s="205"/>
      <c r="KK53" s="205"/>
      <c r="KL53" s="205"/>
      <c r="KM53" s="205"/>
      <c r="KN53" s="205"/>
      <c r="KO53" s="205"/>
      <c r="KP53" s="205"/>
      <c r="KQ53" s="205"/>
      <c r="KR53" s="205"/>
      <c r="KS53" s="205"/>
      <c r="KT53" s="205"/>
      <c r="KU53" s="205"/>
      <c r="KV53" s="205"/>
      <c r="KW53" s="205"/>
      <c r="KX53" s="205"/>
      <c r="KY53" s="205"/>
      <c r="KZ53" s="205"/>
      <c r="LA53" s="205"/>
      <c r="LB53" s="205"/>
      <c r="LC53" s="205"/>
      <c r="LD53" s="205"/>
      <c r="LE53" s="205"/>
      <c r="LF53" s="205"/>
      <c r="LG53" s="205"/>
      <c r="LH53" s="205"/>
      <c r="LI53" s="205"/>
      <c r="LJ53" s="205"/>
      <c r="LK53" s="205"/>
      <c r="LL53" s="205"/>
      <c r="LM53" s="205"/>
      <c r="LN53" s="205"/>
      <c r="LO53" s="205"/>
      <c r="LP53" s="205"/>
      <c r="LQ53" s="205"/>
      <c r="LR53" s="205"/>
      <c r="LS53" s="205"/>
      <c r="LT53" s="205"/>
      <c r="LU53" s="205"/>
      <c r="LV53" s="205"/>
      <c r="LW53" s="205"/>
      <c r="LX53" s="205"/>
      <c r="LY53" s="205"/>
      <c r="LZ53" s="205"/>
      <c r="MA53" s="205"/>
      <c r="MB53" s="205"/>
      <c r="MC53" s="205"/>
      <c r="MD53" s="205"/>
      <c r="ME53" s="205"/>
      <c r="MF53" s="205"/>
      <c r="MG53" s="205"/>
      <c r="MH53" s="205"/>
      <c r="MI53" s="205"/>
      <c r="MJ53" s="205"/>
      <c r="MK53" s="205"/>
      <c r="ML53" s="205"/>
      <c r="MM53" s="205"/>
      <c r="MN53" s="205"/>
      <c r="MO53" s="205"/>
      <c r="MP53" s="205"/>
      <c r="MQ53" s="205"/>
      <c r="MR53" s="205"/>
      <c r="MS53" s="205"/>
      <c r="MT53" s="205"/>
      <c r="MU53" s="205"/>
      <c r="MV53" s="205"/>
      <c r="MW53" s="205"/>
      <c r="MX53" s="205"/>
      <c r="MY53" s="205"/>
      <c r="MZ53" s="205"/>
      <c r="NA53" s="205"/>
      <c r="NB53" s="205"/>
      <c r="NC53" s="205"/>
      <c r="ND53" s="205"/>
      <c r="NE53" s="205"/>
      <c r="NF53" s="205"/>
      <c r="NG53" s="205"/>
      <c r="NH53" s="205"/>
      <c r="NI53" s="205"/>
      <c r="NJ53" s="205"/>
      <c r="NK53" s="205"/>
      <c r="NL53" s="205"/>
      <c r="NM53" s="205"/>
      <c r="NN53" s="205"/>
      <c r="NO53" s="205"/>
      <c r="NP53" s="205"/>
      <c r="NQ53" s="205"/>
      <c r="NR53" s="205"/>
      <c r="NS53" s="205"/>
      <c r="NT53" s="205"/>
      <c r="NU53" s="205"/>
      <c r="NV53" s="205"/>
      <c r="NW53" s="205"/>
      <c r="NX53" s="205"/>
      <c r="NY53" s="205"/>
      <c r="NZ53" s="205"/>
      <c r="OA53" s="205"/>
      <c r="OB53" s="205"/>
      <c r="OC53" s="205"/>
      <c r="OD53" s="205"/>
      <c r="OE53" s="205"/>
      <c r="OF53" s="205"/>
      <c r="OG53" s="205"/>
      <c r="OH53" s="205"/>
      <c r="OI53" s="205"/>
      <c r="OJ53" s="205"/>
      <c r="OK53" s="205"/>
      <c r="OL53" s="205"/>
      <c r="OM53" s="205"/>
      <c r="ON53" s="205"/>
      <c r="OO53" s="205"/>
      <c r="OP53" s="205"/>
      <c r="OQ53" s="205"/>
      <c r="OR53" s="205"/>
      <c r="OS53" s="205"/>
      <c r="OT53" s="205"/>
      <c r="OU53" s="205"/>
      <c r="OV53" s="205"/>
      <c r="OW53" s="205"/>
      <c r="OX53" s="205"/>
      <c r="OY53" s="205"/>
      <c r="OZ53" s="205"/>
      <c r="PA53" s="205"/>
      <c r="PB53" s="205"/>
      <c r="PC53" s="205"/>
      <c r="PD53" s="205"/>
      <c r="PE53" s="205"/>
      <c r="PF53" s="205"/>
      <c r="PG53" s="205"/>
      <c r="PH53" s="205"/>
      <c r="PI53" s="205"/>
      <c r="PJ53" s="205"/>
      <c r="PK53" s="205"/>
      <c r="PL53" s="205"/>
      <c r="PM53" s="205"/>
      <c r="PN53" s="205"/>
      <c r="PO53" s="205"/>
      <c r="PP53" s="205"/>
      <c r="PQ53" s="205"/>
      <c r="PR53" s="205"/>
      <c r="PS53" s="205"/>
      <c r="PT53" s="205"/>
      <c r="PU53" s="205"/>
      <c r="PV53" s="205"/>
      <c r="PW53" s="205"/>
      <c r="PX53" s="205"/>
      <c r="PY53" s="205"/>
      <c r="PZ53" s="205"/>
      <c r="QA53" s="205"/>
      <c r="QB53" s="205"/>
      <c r="QC53" s="205"/>
      <c r="QD53" s="205"/>
      <c r="QE53" s="205"/>
      <c r="QF53" s="205"/>
      <c r="QG53" s="205"/>
      <c r="QH53" s="205"/>
      <c r="QI53" s="205"/>
      <c r="QJ53" s="205"/>
      <c r="QK53" s="205"/>
      <c r="QL53" s="205"/>
      <c r="QM53" s="205"/>
      <c r="QN53" s="205"/>
      <c r="QO53" s="205"/>
      <c r="QP53" s="205"/>
      <c r="QQ53" s="205"/>
      <c r="QR53" s="205"/>
      <c r="QS53" s="205"/>
      <c r="QT53" s="205"/>
      <c r="QU53" s="205"/>
      <c r="QV53" s="205"/>
      <c r="QW53" s="205"/>
      <c r="QX53" s="205"/>
      <c r="QY53" s="205"/>
      <c r="QZ53" s="205"/>
      <c r="RA53" s="205"/>
      <c r="RB53" s="205"/>
      <c r="RC53" s="205"/>
      <c r="RD53" s="205"/>
      <c r="RE53" s="205"/>
      <c r="RF53" s="205"/>
      <c r="RG53" s="205"/>
      <c r="RH53" s="205"/>
      <c r="RI53" s="205"/>
      <c r="RJ53" s="205"/>
      <c r="RK53" s="205"/>
      <c r="RL53" s="205"/>
      <c r="RM53" s="205"/>
      <c r="RN53" s="205"/>
      <c r="RO53" s="205"/>
      <c r="RP53" s="205"/>
      <c r="RQ53" s="205"/>
      <c r="RR53" s="205"/>
      <c r="RS53" s="205"/>
      <c r="RT53" s="205"/>
      <c r="RU53" s="205"/>
      <c r="RV53" s="205"/>
      <c r="RW53" s="205"/>
      <c r="RX53" s="205"/>
      <c r="RY53" s="205"/>
      <c r="RZ53" s="205"/>
      <c r="SA53" s="205"/>
      <c r="SB53" s="205"/>
      <c r="SC53" s="205"/>
      <c r="SD53" s="205"/>
      <c r="SE53" s="205"/>
      <c r="SF53" s="205"/>
      <c r="SG53" s="205"/>
      <c r="SH53" s="205"/>
      <c r="SI53" s="205"/>
      <c r="SJ53" s="205"/>
      <c r="SK53" s="205"/>
      <c r="SL53" s="205"/>
      <c r="SM53" s="205"/>
      <c r="SN53" s="205"/>
      <c r="SO53" s="205"/>
      <c r="SP53" s="205"/>
      <c r="SQ53" s="205"/>
      <c r="SR53" s="205"/>
      <c r="SS53" s="205"/>
      <c r="ST53" s="205"/>
      <c r="SU53" s="205"/>
      <c r="SV53" s="205"/>
      <c r="SW53" s="205"/>
      <c r="SX53" s="205"/>
      <c r="SY53" s="205"/>
      <c r="SZ53" s="205"/>
      <c r="TA53" s="205"/>
      <c r="TB53" s="205"/>
      <c r="TC53" s="205"/>
      <c r="TD53" s="205"/>
      <c r="TE53" s="205"/>
      <c r="TF53" s="205"/>
      <c r="TG53" s="205"/>
      <c r="TH53" s="205"/>
      <c r="TI53" s="205"/>
      <c r="TJ53" s="205"/>
      <c r="TK53" s="205"/>
      <c r="TL53" s="205"/>
      <c r="TM53" s="205"/>
      <c r="TN53" s="205"/>
      <c r="TO53" s="205"/>
      <c r="TP53" s="205"/>
      <c r="TQ53" s="205"/>
      <c r="TR53" s="205"/>
      <c r="TS53" s="205"/>
      <c r="TT53" s="205"/>
      <c r="TU53" s="205"/>
      <c r="TV53" s="205"/>
      <c r="TW53" s="205"/>
      <c r="TX53" s="205"/>
      <c r="TY53" s="205"/>
      <c r="TZ53" s="205"/>
      <c r="UA53" s="205"/>
      <c r="UB53" s="205"/>
      <c r="UC53" s="205"/>
      <c r="UD53" s="205"/>
      <c r="UE53" s="205"/>
      <c r="UF53" s="205"/>
      <c r="UG53" s="205"/>
      <c r="UH53" s="205"/>
      <c r="UI53" s="205"/>
      <c r="UJ53" s="205"/>
      <c r="UK53" s="205"/>
      <c r="UL53" s="205"/>
      <c r="UM53" s="205"/>
      <c r="UN53" s="205"/>
      <c r="UO53" s="205"/>
      <c r="UP53" s="205"/>
      <c r="UQ53" s="205"/>
      <c r="UR53" s="205"/>
      <c r="US53" s="205"/>
      <c r="UT53" s="205"/>
      <c r="UU53" s="205"/>
      <c r="UV53" s="205"/>
      <c r="UW53" s="205"/>
      <c r="UX53" s="205"/>
      <c r="UY53" s="205"/>
      <c r="UZ53" s="205"/>
      <c r="VA53" s="205"/>
      <c r="VB53" s="205"/>
      <c r="VC53" s="205"/>
      <c r="VD53" s="205"/>
      <c r="VE53" s="205"/>
      <c r="VF53" s="205"/>
      <c r="VG53" s="205"/>
      <c r="VH53" s="205"/>
      <c r="VI53" s="205"/>
      <c r="VJ53" s="205"/>
      <c r="VK53" s="205"/>
      <c r="VL53" s="205"/>
      <c r="VM53" s="205"/>
      <c r="VN53" s="205"/>
      <c r="VO53" s="205"/>
      <c r="VP53" s="205"/>
      <c r="VQ53" s="205"/>
      <c r="VR53" s="205"/>
      <c r="VS53" s="205"/>
      <c r="VT53" s="205"/>
      <c r="VU53" s="205"/>
      <c r="VV53" s="205"/>
      <c r="VW53" s="205"/>
      <c r="VX53" s="205"/>
      <c r="VY53" s="205"/>
      <c r="VZ53" s="205"/>
      <c r="WA53" s="205"/>
      <c r="WB53" s="205"/>
      <c r="WC53" s="205"/>
      <c r="WD53" s="205"/>
      <c r="WE53" s="205"/>
      <c r="WF53" s="205"/>
      <c r="WG53" s="205"/>
      <c r="WH53" s="205"/>
      <c r="WI53" s="205"/>
      <c r="WJ53" s="205"/>
      <c r="WK53" s="205"/>
      <c r="WL53" s="205"/>
      <c r="WM53" s="205"/>
      <c r="WN53" s="205"/>
      <c r="WO53" s="205"/>
      <c r="WP53" s="205"/>
      <c r="WQ53" s="205"/>
      <c r="WR53" s="205"/>
      <c r="WS53" s="205"/>
      <c r="WT53" s="205"/>
      <c r="WU53" s="205"/>
      <c r="WV53" s="205"/>
      <c r="WW53" s="205"/>
      <c r="WX53" s="205"/>
      <c r="WY53" s="205"/>
      <c r="WZ53" s="205"/>
      <c r="XA53" s="205"/>
      <c r="XB53" s="205"/>
      <c r="XC53" s="205"/>
      <c r="XD53" s="205"/>
      <c r="XE53" s="205"/>
      <c r="XF53" s="205"/>
      <c r="XG53" s="205"/>
      <c r="XH53" s="205"/>
      <c r="XI53" s="205"/>
      <c r="XJ53" s="205"/>
      <c r="XK53" s="205"/>
      <c r="XL53" s="205"/>
      <c r="XM53" s="205"/>
      <c r="XN53" s="205"/>
      <c r="XO53" s="205"/>
      <c r="XP53" s="205"/>
      <c r="XQ53" s="205"/>
      <c r="XR53" s="205"/>
      <c r="XS53" s="205"/>
      <c r="XT53" s="205"/>
      <c r="XU53" s="205"/>
      <c r="XV53" s="205"/>
      <c r="XW53" s="205"/>
      <c r="XX53" s="205"/>
      <c r="XY53" s="205"/>
      <c r="XZ53" s="205"/>
      <c r="YA53" s="205"/>
      <c r="YB53" s="205"/>
      <c r="YC53" s="205"/>
      <c r="YD53" s="205"/>
      <c r="YE53" s="205"/>
      <c r="YF53" s="205"/>
      <c r="YG53" s="205"/>
      <c r="YH53" s="205"/>
      <c r="YI53" s="205"/>
      <c r="YJ53" s="205"/>
      <c r="YK53" s="205"/>
      <c r="YL53" s="205"/>
      <c r="YM53" s="205"/>
      <c r="YN53" s="205"/>
      <c r="YO53" s="205"/>
      <c r="YP53" s="205"/>
      <c r="YQ53" s="205"/>
      <c r="YR53" s="205"/>
      <c r="YS53" s="205"/>
      <c r="YT53" s="205"/>
      <c r="YU53" s="205"/>
      <c r="YV53" s="205"/>
      <c r="YW53" s="205"/>
      <c r="YX53" s="205"/>
      <c r="YY53" s="205"/>
      <c r="YZ53" s="205"/>
      <c r="ZA53" s="205"/>
      <c r="ZB53" s="205"/>
      <c r="ZC53" s="205"/>
      <c r="ZD53" s="205"/>
      <c r="ZE53" s="205"/>
      <c r="ZF53" s="205"/>
      <c r="ZG53" s="205"/>
      <c r="ZH53" s="205"/>
      <c r="ZI53" s="205"/>
      <c r="ZJ53" s="205"/>
      <c r="ZK53" s="205"/>
      <c r="ZL53" s="205"/>
      <c r="ZM53" s="205"/>
      <c r="ZN53" s="205"/>
      <c r="ZO53" s="205"/>
      <c r="ZP53" s="205"/>
      <c r="ZQ53" s="205"/>
      <c r="ZR53" s="205"/>
      <c r="ZS53" s="205"/>
      <c r="ZT53" s="205"/>
      <c r="ZU53" s="205"/>
      <c r="ZV53" s="205"/>
      <c r="ZW53" s="205"/>
      <c r="ZX53" s="205"/>
      <c r="ZY53" s="205"/>
      <c r="ZZ53" s="205"/>
      <c r="AAA53" s="205"/>
      <c r="AAB53" s="205"/>
      <c r="AAC53" s="205"/>
      <c r="AAD53" s="205"/>
      <c r="AAE53" s="205"/>
      <c r="AAF53" s="205"/>
      <c r="AAG53" s="205"/>
      <c r="AAH53" s="205"/>
      <c r="AAI53" s="205"/>
      <c r="AAJ53" s="205"/>
      <c r="AAK53" s="205"/>
      <c r="AAL53" s="205"/>
      <c r="AAM53" s="205"/>
      <c r="AAN53" s="205"/>
      <c r="AAO53" s="205"/>
      <c r="AAP53" s="205"/>
      <c r="AAQ53" s="205"/>
      <c r="AAR53" s="205"/>
      <c r="AAS53" s="205"/>
      <c r="AAT53" s="205"/>
      <c r="AAU53" s="205"/>
      <c r="AAV53" s="205"/>
      <c r="AAW53" s="205"/>
      <c r="AAX53" s="205"/>
      <c r="AAY53" s="205"/>
      <c r="AAZ53" s="205"/>
      <c r="ABA53" s="205"/>
      <c r="ABB53" s="205"/>
      <c r="ABC53" s="205"/>
      <c r="ABD53" s="205"/>
      <c r="ABE53" s="205"/>
      <c r="ABF53" s="205"/>
      <c r="ABG53" s="205"/>
      <c r="ABH53" s="205"/>
      <c r="ABI53" s="205"/>
      <c r="ABJ53" s="205"/>
      <c r="ABK53" s="205"/>
      <c r="ABL53" s="205"/>
      <c r="ABM53" s="205"/>
      <c r="ABN53" s="205"/>
      <c r="ABO53" s="205"/>
      <c r="ABP53" s="205"/>
      <c r="ABQ53" s="205"/>
      <c r="ABR53" s="205"/>
      <c r="ABS53" s="205"/>
      <c r="ABT53" s="205"/>
      <c r="ABU53" s="205"/>
      <c r="ABV53" s="205"/>
      <c r="ABW53" s="205"/>
      <c r="ABX53" s="205"/>
      <c r="ABY53" s="205"/>
      <c r="ABZ53" s="205"/>
      <c r="ACA53" s="205"/>
      <c r="ACB53" s="205"/>
      <c r="ACC53" s="205"/>
      <c r="ACD53" s="205"/>
      <c r="ACE53" s="205"/>
      <c r="ACF53" s="205"/>
      <c r="ACG53" s="205"/>
      <c r="ACH53" s="205"/>
      <c r="ACI53" s="205"/>
      <c r="ACJ53" s="205"/>
      <c r="ACK53" s="205"/>
      <c r="ACL53" s="205"/>
      <c r="ACM53" s="205"/>
      <c r="ACN53" s="205"/>
      <c r="ACO53" s="205"/>
      <c r="ACP53" s="205"/>
      <c r="ACQ53" s="205"/>
      <c r="ACR53" s="205"/>
      <c r="ACS53" s="205"/>
      <c r="ACT53" s="205"/>
      <c r="ACU53" s="205"/>
      <c r="ACV53" s="205"/>
      <c r="ACW53" s="205"/>
      <c r="ACX53" s="205"/>
      <c r="ACY53" s="205"/>
      <c r="ACZ53" s="205"/>
      <c r="ADA53" s="205"/>
      <c r="ADB53" s="205"/>
      <c r="ADC53" s="205"/>
      <c r="ADD53" s="205"/>
      <c r="ADE53" s="205"/>
      <c r="ADF53" s="205"/>
      <c r="ADG53" s="205"/>
      <c r="ADH53" s="205"/>
      <c r="ADI53" s="205"/>
      <c r="ADJ53" s="205"/>
      <c r="ADK53" s="205"/>
      <c r="ADL53" s="205"/>
      <c r="ADM53" s="205"/>
      <c r="ADN53" s="205"/>
      <c r="ADO53" s="205"/>
      <c r="ADP53" s="205"/>
      <c r="ADQ53" s="205"/>
      <c r="ADR53" s="205"/>
      <c r="ADS53" s="205"/>
      <c r="ADT53" s="205"/>
      <c r="ADU53" s="205"/>
      <c r="ADV53" s="205"/>
      <c r="ADW53" s="205"/>
      <c r="ADX53" s="205"/>
      <c r="ADY53" s="205"/>
      <c r="ADZ53" s="205"/>
      <c r="AEA53" s="205"/>
      <c r="AEB53" s="205"/>
      <c r="AEC53" s="205"/>
      <c r="AED53" s="205"/>
      <c r="AEE53" s="205"/>
      <c r="AEF53" s="205"/>
      <c r="AEG53" s="205"/>
      <c r="AEH53" s="205"/>
      <c r="AEI53" s="205"/>
      <c r="AEJ53" s="205"/>
      <c r="AEK53" s="205"/>
      <c r="AEL53" s="205"/>
      <c r="AEM53" s="205"/>
      <c r="AEN53" s="205"/>
      <c r="AEO53" s="205"/>
      <c r="AEP53" s="205"/>
      <c r="AEQ53" s="205"/>
      <c r="AER53" s="205"/>
      <c r="AES53" s="205"/>
      <c r="AET53" s="205"/>
      <c r="AEU53" s="205"/>
      <c r="AEV53" s="205"/>
      <c r="AEW53" s="205"/>
      <c r="AEX53" s="205"/>
      <c r="AEY53" s="205"/>
      <c r="AEZ53" s="205"/>
      <c r="AFA53" s="205"/>
      <c r="AFB53" s="205"/>
      <c r="AFC53" s="205"/>
      <c r="AFD53" s="205"/>
      <c r="AFE53" s="205"/>
      <c r="AFF53" s="205"/>
      <c r="AFG53" s="205"/>
      <c r="AFH53" s="205"/>
      <c r="AFI53" s="205"/>
      <c r="AFJ53" s="205"/>
      <c r="AFK53" s="205"/>
      <c r="AFL53" s="205"/>
      <c r="AFM53" s="205"/>
      <c r="AFN53" s="205"/>
      <c r="AFO53" s="205"/>
      <c r="AFP53" s="205"/>
      <c r="AFQ53" s="205"/>
      <c r="AFR53" s="205"/>
      <c r="AFS53" s="205"/>
      <c r="AFT53" s="205"/>
      <c r="AFU53" s="205"/>
      <c r="AFV53" s="205"/>
      <c r="AFW53" s="205"/>
      <c r="AFX53" s="205"/>
      <c r="AFY53" s="205"/>
      <c r="AFZ53" s="205"/>
      <c r="AGA53" s="205"/>
      <c r="AGB53" s="205"/>
      <c r="AGC53" s="205"/>
      <c r="AGD53" s="205"/>
      <c r="AGE53" s="205"/>
      <c r="AGF53" s="205"/>
      <c r="AGG53" s="205"/>
      <c r="AGH53" s="205"/>
      <c r="AGI53" s="205"/>
      <c r="AGJ53" s="205"/>
      <c r="AGK53" s="205"/>
      <c r="AGL53" s="205"/>
      <c r="AGM53" s="205"/>
      <c r="AGN53" s="205"/>
      <c r="AGO53" s="205"/>
      <c r="AGP53" s="205"/>
      <c r="AGQ53" s="205"/>
      <c r="AGR53" s="205"/>
      <c r="AGS53" s="205"/>
      <c r="AGT53" s="205"/>
      <c r="AGU53" s="205"/>
      <c r="AGV53" s="205"/>
      <c r="AGW53" s="205"/>
      <c r="AGX53" s="205"/>
      <c r="AGY53" s="205"/>
      <c r="AGZ53" s="205"/>
      <c r="AHA53" s="205"/>
      <c r="AHB53" s="205"/>
      <c r="AHC53" s="205"/>
      <c r="AHD53" s="205"/>
      <c r="AHE53" s="205"/>
      <c r="AHF53" s="205"/>
      <c r="AHG53" s="205"/>
      <c r="AHH53" s="205"/>
      <c r="AHI53" s="205"/>
      <c r="AHJ53" s="205"/>
      <c r="AHK53" s="205"/>
      <c r="AHL53" s="205"/>
      <c r="AHM53" s="205"/>
      <c r="AHN53" s="205"/>
      <c r="AHO53" s="205"/>
      <c r="AHP53" s="205"/>
      <c r="AHQ53" s="205"/>
      <c r="AHR53" s="205"/>
      <c r="AHS53" s="205"/>
      <c r="AHT53" s="205"/>
      <c r="AHU53" s="205"/>
      <c r="AHV53" s="205"/>
      <c r="AHW53" s="205"/>
      <c r="AHX53" s="205"/>
      <c r="AHY53" s="205"/>
      <c r="AHZ53" s="205"/>
      <c r="AIA53" s="205"/>
      <c r="AIB53" s="205"/>
      <c r="AIC53" s="205"/>
      <c r="AID53" s="205"/>
      <c r="AIE53" s="205"/>
      <c r="AIF53" s="205"/>
      <c r="AIG53" s="205"/>
      <c r="AIH53" s="205"/>
      <c r="AII53" s="205"/>
      <c r="AIJ53" s="205"/>
      <c r="AIK53" s="205"/>
      <c r="AIL53" s="205"/>
      <c r="AIM53" s="205"/>
      <c r="AIN53" s="205"/>
      <c r="AIO53" s="205"/>
      <c r="AIP53" s="205"/>
      <c r="AIQ53" s="205"/>
      <c r="AIR53" s="205"/>
      <c r="AIS53" s="205"/>
      <c r="AIT53" s="205"/>
      <c r="AIU53" s="205"/>
      <c r="AIV53" s="205"/>
      <c r="AIW53" s="205"/>
      <c r="AIX53" s="205"/>
      <c r="AIY53" s="205"/>
      <c r="AIZ53" s="205"/>
      <c r="AJA53" s="205"/>
      <c r="AJB53" s="205"/>
      <c r="AJC53" s="205"/>
      <c r="AJD53" s="205"/>
      <c r="AJE53" s="205"/>
      <c r="AJF53" s="205"/>
      <c r="AJG53" s="205"/>
      <c r="AJH53" s="205"/>
      <c r="AJI53" s="205"/>
      <c r="AJJ53" s="205"/>
      <c r="AJK53" s="205"/>
      <c r="AJL53" s="205"/>
      <c r="AJM53" s="205"/>
      <c r="AJN53" s="205"/>
      <c r="AJO53" s="205"/>
      <c r="AJP53" s="205"/>
      <c r="AJQ53" s="205"/>
      <c r="AJR53" s="205"/>
      <c r="AJS53" s="205"/>
      <c r="AJT53" s="205"/>
      <c r="AJU53" s="205"/>
      <c r="AJV53" s="205"/>
      <c r="AJW53" s="205"/>
      <c r="AJX53" s="205"/>
      <c r="AJY53" s="205"/>
      <c r="AJZ53" s="205"/>
      <c r="AKA53" s="205"/>
      <c r="AKB53" s="205"/>
      <c r="AKC53" s="205"/>
      <c r="AKD53" s="205"/>
      <c r="AKE53" s="205"/>
      <c r="AKF53" s="205"/>
      <c r="AKG53" s="205"/>
      <c r="AKH53" s="205"/>
      <c r="AKI53" s="205"/>
      <c r="AKJ53" s="205"/>
      <c r="AKK53" s="205"/>
      <c r="AKL53" s="205"/>
      <c r="AKM53" s="205"/>
      <c r="AKN53" s="205"/>
      <c r="AKO53" s="205"/>
      <c r="AKP53" s="205"/>
      <c r="AKQ53" s="205"/>
      <c r="AKR53" s="205"/>
      <c r="AKS53" s="205"/>
      <c r="AKT53" s="205"/>
      <c r="AKU53" s="205"/>
      <c r="AKV53" s="205"/>
      <c r="AKW53" s="205"/>
      <c r="AKX53" s="205"/>
      <c r="AKY53" s="205"/>
      <c r="AKZ53" s="205"/>
      <c r="ALA53" s="205"/>
      <c r="ALB53" s="205"/>
      <c r="ALC53" s="205"/>
      <c r="ALD53" s="205"/>
      <c r="ALE53" s="205"/>
      <c r="ALF53" s="205"/>
      <c r="ALG53" s="205"/>
      <c r="ALH53" s="205"/>
      <c r="ALI53" s="205"/>
      <c r="ALJ53" s="205"/>
      <c r="ALK53" s="205"/>
      <c r="ALL53" s="205"/>
      <c r="ALM53" s="205"/>
      <c r="ALN53" s="205"/>
      <c r="ALO53" s="205"/>
      <c r="ALP53" s="205"/>
      <c r="ALQ53" s="205"/>
      <c r="ALR53" s="205"/>
      <c r="ALS53" s="205"/>
      <c r="ALT53" s="205"/>
      <c r="ALU53" s="205"/>
      <c r="ALV53" s="205"/>
      <c r="ALW53" s="205"/>
      <c r="ALX53" s="205"/>
      <c r="ALY53" s="205"/>
      <c r="ALZ53" s="205"/>
      <c r="AMA53" s="205"/>
      <c r="AMB53" s="205"/>
      <c r="AMC53" s="205"/>
      <c r="AMD53" s="205"/>
      <c r="AME53" s="205"/>
      <c r="AMF53" s="205"/>
      <c r="AMG53" s="205"/>
      <c r="AMH53" s="205"/>
      <c r="AMI53" s="205"/>
      <c r="AMJ53" s="205"/>
      <c r="AMK53" s="205"/>
      <c r="AML53" s="205"/>
      <c r="AMM53" s="205"/>
      <c r="AMN53" s="205"/>
      <c r="AMO53" s="205"/>
      <c r="AMP53" s="205"/>
      <c r="AMQ53" s="205"/>
      <c r="AMR53" s="205"/>
      <c r="AMS53" s="205"/>
      <c r="AMT53" s="205"/>
      <c r="AMU53" s="205"/>
      <c r="AMV53" s="205"/>
      <c r="AMW53" s="205"/>
      <c r="AMX53" s="205"/>
      <c r="AMY53" s="205"/>
      <c r="AMZ53" s="205"/>
      <c r="ANA53" s="205"/>
      <c r="ANB53" s="205"/>
      <c r="ANC53" s="205"/>
      <c r="AND53" s="205"/>
      <c r="ANE53" s="205"/>
      <c r="ANF53" s="205"/>
      <c r="ANG53" s="205"/>
      <c r="ANH53" s="205"/>
      <c r="ANI53" s="205"/>
      <c r="ANJ53" s="205"/>
      <c r="ANK53" s="205"/>
      <c r="ANL53" s="205"/>
      <c r="ANM53" s="205"/>
      <c r="ANN53" s="205"/>
      <c r="ANO53" s="205"/>
      <c r="ANP53" s="205"/>
      <c r="ANQ53" s="205"/>
      <c r="ANR53" s="205"/>
      <c r="ANS53" s="205"/>
      <c r="ANT53" s="205"/>
      <c r="ANU53" s="205"/>
      <c r="ANV53" s="205"/>
      <c r="ANW53" s="205"/>
      <c r="ANX53" s="205"/>
      <c r="ANY53" s="205"/>
      <c r="ANZ53" s="205"/>
      <c r="AOA53" s="205"/>
      <c r="AOB53" s="205"/>
      <c r="AOC53" s="205"/>
      <c r="AOD53" s="205"/>
      <c r="AOE53" s="205"/>
      <c r="AOF53" s="205"/>
      <c r="AOG53" s="205"/>
      <c r="AOH53" s="205"/>
      <c r="AOI53" s="205"/>
      <c r="AOJ53" s="205"/>
      <c r="AOK53" s="205"/>
      <c r="AOL53" s="205"/>
      <c r="AOM53" s="205"/>
      <c r="AON53" s="205"/>
      <c r="AOO53" s="205"/>
      <c r="AOP53" s="205"/>
      <c r="AOQ53" s="205"/>
      <c r="AOR53" s="205"/>
      <c r="AOS53" s="205"/>
      <c r="AOT53" s="205"/>
      <c r="AOU53" s="205"/>
      <c r="AOV53" s="205"/>
      <c r="AOW53" s="205"/>
      <c r="AOX53" s="205"/>
      <c r="AOY53" s="205"/>
      <c r="AOZ53" s="205"/>
      <c r="APA53" s="205"/>
      <c r="APB53" s="205"/>
      <c r="APC53" s="205"/>
      <c r="APD53" s="205"/>
      <c r="APE53" s="205"/>
      <c r="APF53" s="205"/>
      <c r="APG53" s="205"/>
      <c r="APH53" s="205"/>
      <c r="API53" s="205"/>
      <c r="APJ53" s="205"/>
      <c r="APK53" s="205"/>
      <c r="APL53" s="205"/>
      <c r="APM53" s="205"/>
      <c r="APN53" s="205"/>
      <c r="APO53" s="205"/>
      <c r="APP53" s="205"/>
      <c r="APQ53" s="205"/>
      <c r="APR53" s="205"/>
      <c r="APS53" s="205"/>
      <c r="APT53" s="205"/>
      <c r="APU53" s="205"/>
      <c r="APV53" s="205"/>
      <c r="APW53" s="205"/>
      <c r="APX53" s="205"/>
      <c r="APY53" s="205"/>
      <c r="APZ53" s="205"/>
      <c r="AQA53" s="205"/>
      <c r="AQB53" s="205"/>
      <c r="AQC53" s="205"/>
      <c r="AQD53" s="205"/>
      <c r="AQE53" s="205"/>
      <c r="AQF53" s="205"/>
      <c r="AQG53" s="205"/>
      <c r="AQH53" s="205"/>
      <c r="AQI53" s="205"/>
      <c r="AQJ53" s="205"/>
      <c r="AQK53" s="205"/>
      <c r="AQL53" s="205"/>
      <c r="AQM53" s="205"/>
      <c r="AQN53" s="205"/>
      <c r="AQO53" s="205"/>
      <c r="AQP53" s="205"/>
      <c r="AQQ53" s="205"/>
      <c r="AQR53" s="205"/>
      <c r="AQS53" s="205"/>
      <c r="AQT53" s="205"/>
      <c r="AQU53" s="205"/>
      <c r="AQV53" s="205"/>
      <c r="AQW53" s="205"/>
      <c r="AQX53" s="205"/>
      <c r="AQY53" s="205"/>
      <c r="AQZ53" s="205"/>
      <c r="ARA53" s="205"/>
      <c r="ARB53" s="205"/>
      <c r="ARC53" s="205"/>
      <c r="ARD53" s="205"/>
      <c r="ARE53" s="205"/>
      <c r="ARF53" s="205"/>
      <c r="ARG53" s="205"/>
      <c r="ARH53" s="205"/>
      <c r="ARI53" s="205"/>
      <c r="ARJ53" s="205"/>
      <c r="ARK53" s="205"/>
      <c r="ARL53" s="205"/>
      <c r="ARM53" s="205"/>
      <c r="ARN53" s="205"/>
      <c r="ARO53" s="205"/>
      <c r="ARP53" s="205"/>
      <c r="ARQ53" s="205"/>
      <c r="ARR53" s="205"/>
      <c r="ARS53" s="205"/>
      <c r="ART53" s="205"/>
      <c r="ARU53" s="205"/>
      <c r="ARV53" s="205"/>
      <c r="ARW53" s="205"/>
      <c r="ARX53" s="205"/>
      <c r="ARY53" s="205"/>
      <c r="ARZ53" s="205"/>
      <c r="ASA53" s="205"/>
      <c r="ASB53" s="205"/>
      <c r="ASC53" s="205"/>
      <c r="ASD53" s="205"/>
      <c r="ASE53" s="205"/>
      <c r="ASF53" s="205"/>
      <c r="ASG53" s="205"/>
      <c r="ASH53" s="205"/>
      <c r="ASI53" s="205"/>
      <c r="ASJ53" s="205"/>
      <c r="ASK53" s="205"/>
      <c r="ASL53" s="205"/>
      <c r="ASM53" s="205"/>
      <c r="ASN53" s="205"/>
      <c r="ASO53" s="205"/>
      <c r="ASP53" s="205"/>
      <c r="ASQ53" s="205"/>
      <c r="ASR53" s="205"/>
      <c r="ASS53" s="205"/>
      <c r="AST53" s="205"/>
      <c r="ASU53" s="205"/>
      <c r="ASV53" s="205"/>
      <c r="ASW53" s="205"/>
      <c r="ASX53" s="205"/>
      <c r="ASY53" s="205"/>
      <c r="ASZ53" s="205"/>
      <c r="ATA53" s="205"/>
      <c r="ATB53" s="205"/>
      <c r="ATC53" s="205"/>
      <c r="ATD53" s="205"/>
      <c r="ATE53" s="205"/>
      <c r="ATF53" s="205"/>
      <c r="ATG53" s="205"/>
      <c r="ATH53" s="205"/>
      <c r="ATI53" s="205"/>
      <c r="ATJ53" s="205"/>
      <c r="ATK53" s="205"/>
      <c r="ATL53" s="205"/>
      <c r="ATM53" s="205"/>
      <c r="ATN53" s="205"/>
      <c r="ATO53" s="205"/>
      <c r="ATP53" s="205"/>
      <c r="ATQ53" s="205"/>
      <c r="ATR53" s="205"/>
      <c r="ATS53" s="205"/>
      <c r="ATT53" s="205"/>
      <c r="ATU53" s="205"/>
      <c r="ATV53" s="205"/>
      <c r="ATW53" s="205"/>
      <c r="ATX53" s="205"/>
      <c r="ATY53" s="205"/>
      <c r="ATZ53" s="205"/>
      <c r="AUA53" s="205"/>
      <c r="AUB53" s="205"/>
      <c r="AUC53" s="205"/>
      <c r="AUD53" s="205"/>
      <c r="AUE53" s="205"/>
      <c r="AUF53" s="205"/>
      <c r="AUG53" s="205"/>
      <c r="AUH53" s="205"/>
      <c r="AUI53" s="205"/>
      <c r="AUJ53" s="205"/>
      <c r="AUK53" s="205"/>
      <c r="AUL53" s="205"/>
      <c r="AUM53" s="205"/>
      <c r="AUN53" s="205"/>
      <c r="AUO53" s="205"/>
      <c r="AUP53" s="205"/>
      <c r="AUQ53" s="205"/>
      <c r="AUR53" s="205"/>
      <c r="AUS53" s="205"/>
      <c r="AUT53" s="205"/>
      <c r="AUU53" s="205"/>
      <c r="AUV53" s="205"/>
      <c r="AUW53" s="205"/>
      <c r="AUX53" s="205"/>
      <c r="AUY53" s="205"/>
      <c r="AUZ53" s="205"/>
      <c r="AVA53" s="205"/>
      <c r="AVB53" s="205"/>
      <c r="AVC53" s="205"/>
      <c r="AVD53" s="205"/>
      <c r="AVE53" s="205"/>
      <c r="AVF53" s="205"/>
      <c r="AVG53" s="205"/>
      <c r="AVH53" s="205"/>
      <c r="AVI53" s="205"/>
      <c r="AVJ53" s="205"/>
      <c r="AVK53" s="205"/>
      <c r="AVL53" s="205"/>
      <c r="AVM53" s="205"/>
      <c r="AVN53" s="205"/>
      <c r="AVO53" s="205"/>
      <c r="AVP53" s="205"/>
      <c r="AVQ53" s="205"/>
      <c r="AVR53" s="205"/>
      <c r="AVS53" s="205"/>
      <c r="AVT53" s="205"/>
      <c r="AVU53" s="205"/>
      <c r="AVV53" s="205"/>
      <c r="AVW53" s="205"/>
      <c r="AVX53" s="205"/>
      <c r="AVY53" s="205"/>
      <c r="AVZ53" s="205"/>
      <c r="AWA53" s="205"/>
      <c r="AWB53" s="205"/>
      <c r="AWC53" s="205"/>
      <c r="AWD53" s="205"/>
      <c r="AWE53" s="205"/>
      <c r="AWF53" s="205"/>
      <c r="AWG53" s="205"/>
      <c r="AWH53" s="205"/>
      <c r="AWI53" s="205"/>
      <c r="AWJ53" s="205"/>
      <c r="AWK53" s="205"/>
      <c r="AWL53" s="205"/>
      <c r="AWM53" s="205"/>
      <c r="AWN53" s="205"/>
      <c r="AWO53" s="205"/>
      <c r="AWP53" s="205"/>
      <c r="AWQ53" s="205"/>
      <c r="AWR53" s="205"/>
      <c r="AWS53" s="205"/>
      <c r="AWT53" s="205"/>
      <c r="AWU53" s="205"/>
      <c r="AWV53" s="205"/>
      <c r="AWW53" s="205"/>
      <c r="AWX53" s="205"/>
      <c r="AWY53" s="205"/>
      <c r="AWZ53" s="205"/>
      <c r="AXA53" s="205"/>
      <c r="AXB53" s="205"/>
      <c r="AXC53" s="205"/>
      <c r="AXD53" s="205"/>
      <c r="AXE53" s="205"/>
      <c r="AXF53" s="205"/>
      <c r="AXG53" s="205"/>
      <c r="AXH53" s="205"/>
      <c r="AXI53" s="205"/>
      <c r="AXJ53" s="205"/>
      <c r="AXK53" s="205"/>
      <c r="AXL53" s="205"/>
      <c r="AXM53" s="205"/>
      <c r="AXN53" s="205"/>
      <c r="AXO53" s="205"/>
      <c r="AXP53" s="205"/>
      <c r="AXQ53" s="205"/>
      <c r="AXR53" s="205"/>
      <c r="AXS53" s="205"/>
      <c r="AXT53" s="205"/>
      <c r="AXU53" s="205"/>
      <c r="AXV53" s="205"/>
      <c r="AXW53" s="205"/>
      <c r="AXX53" s="205"/>
      <c r="AXY53" s="205"/>
      <c r="AXZ53" s="205"/>
      <c r="AYA53" s="205"/>
      <c r="AYB53" s="205"/>
      <c r="AYC53" s="205"/>
      <c r="AYD53" s="205"/>
      <c r="AYE53" s="205"/>
      <c r="AYF53" s="205"/>
      <c r="AYG53" s="205"/>
      <c r="AYH53" s="205"/>
      <c r="AYI53" s="205"/>
      <c r="AYJ53" s="205"/>
      <c r="AYK53" s="205"/>
      <c r="AYL53" s="205"/>
      <c r="AYM53" s="205"/>
      <c r="AYN53" s="205"/>
      <c r="AYO53" s="205"/>
      <c r="AYP53" s="205"/>
      <c r="AYQ53" s="205"/>
      <c r="AYR53" s="205"/>
      <c r="AYS53" s="205"/>
      <c r="AYT53" s="205"/>
      <c r="AYU53" s="205"/>
      <c r="AYV53" s="205"/>
      <c r="AYW53" s="205"/>
      <c r="AYX53" s="205"/>
      <c r="AYY53" s="205"/>
      <c r="AYZ53" s="205"/>
      <c r="AZA53" s="205"/>
      <c r="AZB53" s="205"/>
      <c r="AZC53" s="205"/>
      <c r="AZD53" s="205"/>
      <c r="AZE53" s="205"/>
      <c r="AZF53" s="205"/>
      <c r="AZG53" s="205"/>
      <c r="AZH53" s="205"/>
      <c r="AZI53" s="205"/>
      <c r="AZJ53" s="205"/>
      <c r="AZK53" s="205"/>
      <c r="AZL53" s="205"/>
      <c r="AZM53" s="205"/>
      <c r="AZN53" s="205"/>
      <c r="AZO53" s="205"/>
      <c r="AZP53" s="205"/>
      <c r="AZQ53" s="205"/>
      <c r="AZR53" s="205"/>
      <c r="AZS53" s="205"/>
      <c r="AZT53" s="205"/>
      <c r="AZU53" s="205"/>
      <c r="AZV53" s="205"/>
      <c r="AZW53" s="205"/>
      <c r="AZX53" s="205"/>
      <c r="AZY53" s="205"/>
      <c r="AZZ53" s="205"/>
      <c r="BAA53" s="205"/>
      <c r="BAB53" s="205"/>
      <c r="BAC53" s="205"/>
      <c r="BAD53" s="205"/>
      <c r="BAE53" s="205"/>
      <c r="BAF53" s="205"/>
      <c r="BAG53" s="205"/>
      <c r="BAH53" s="205"/>
      <c r="BAI53" s="205"/>
      <c r="BAJ53" s="205"/>
      <c r="BAK53" s="205"/>
      <c r="BAL53" s="205"/>
      <c r="BAM53" s="205"/>
      <c r="BAN53" s="205"/>
      <c r="BAO53" s="205"/>
      <c r="BAP53" s="205"/>
      <c r="BAQ53" s="205"/>
      <c r="BAR53" s="205"/>
      <c r="BAS53" s="205"/>
      <c r="BAT53" s="205"/>
      <c r="BAU53" s="205"/>
      <c r="BAV53" s="205"/>
      <c r="BAW53" s="205"/>
      <c r="BAX53" s="205"/>
      <c r="BAY53" s="205"/>
      <c r="BAZ53" s="205"/>
      <c r="BBA53" s="205"/>
      <c r="BBB53" s="205"/>
      <c r="BBC53" s="205"/>
      <c r="BBD53" s="205"/>
      <c r="BBE53" s="205"/>
      <c r="BBF53" s="205"/>
      <c r="BBG53" s="205"/>
      <c r="BBH53" s="205"/>
      <c r="BBI53" s="205"/>
      <c r="BBJ53" s="205"/>
      <c r="BBK53" s="205"/>
      <c r="BBL53" s="205"/>
      <c r="BBM53" s="205"/>
      <c r="BBN53" s="205"/>
      <c r="BBO53" s="205"/>
      <c r="BBP53" s="205"/>
      <c r="BBQ53" s="205"/>
      <c r="BBR53" s="205"/>
      <c r="BBS53" s="205"/>
      <c r="BBT53" s="205"/>
      <c r="BBU53" s="205"/>
      <c r="BBV53" s="205"/>
      <c r="BBW53" s="205"/>
      <c r="BBX53" s="205"/>
      <c r="BBY53" s="205"/>
      <c r="BBZ53" s="205"/>
      <c r="BCA53" s="205"/>
      <c r="BCB53" s="205"/>
      <c r="BCC53" s="205"/>
      <c r="BCD53" s="205"/>
      <c r="BCE53" s="205"/>
      <c r="BCF53" s="205"/>
      <c r="BCG53" s="205"/>
      <c r="BCH53" s="205"/>
      <c r="BCI53" s="205"/>
      <c r="BCJ53" s="205"/>
      <c r="BCK53" s="205"/>
      <c r="BCL53" s="205"/>
      <c r="BCM53" s="205"/>
      <c r="BCN53" s="205"/>
      <c r="BCO53" s="205"/>
      <c r="BCP53" s="205"/>
      <c r="BCQ53" s="205"/>
      <c r="BCR53" s="205"/>
      <c r="BCS53" s="205"/>
      <c r="BCT53" s="205"/>
      <c r="BCU53" s="205"/>
      <c r="BCV53" s="205"/>
      <c r="BCW53" s="205"/>
      <c r="BCX53" s="205"/>
      <c r="BCY53" s="205"/>
      <c r="BCZ53" s="205"/>
      <c r="BDA53" s="205"/>
      <c r="BDB53" s="205"/>
      <c r="BDC53" s="205"/>
      <c r="BDD53" s="205"/>
      <c r="BDE53" s="205"/>
      <c r="BDF53" s="205"/>
      <c r="BDG53" s="205"/>
      <c r="BDH53" s="205"/>
      <c r="BDI53" s="205"/>
      <c r="BDJ53" s="205"/>
      <c r="BDK53" s="205"/>
      <c r="BDL53" s="205"/>
      <c r="BDM53" s="205"/>
      <c r="BDN53" s="205"/>
      <c r="BDO53" s="205"/>
      <c r="BDP53" s="205"/>
      <c r="BDQ53" s="205"/>
      <c r="BDR53" s="205"/>
      <c r="BDS53" s="205"/>
      <c r="BDT53" s="205"/>
      <c r="BDU53" s="205"/>
      <c r="BDV53" s="205"/>
      <c r="BDW53" s="205"/>
      <c r="BDX53" s="205"/>
      <c r="BDY53" s="205"/>
      <c r="BDZ53" s="205"/>
      <c r="BEA53" s="205"/>
      <c r="BEB53" s="205"/>
      <c r="BEC53" s="205"/>
      <c r="BED53" s="205"/>
      <c r="BEE53" s="205"/>
      <c r="BEF53" s="205"/>
      <c r="BEG53" s="205"/>
      <c r="BEH53" s="205"/>
      <c r="BEI53" s="205"/>
      <c r="BEJ53" s="205"/>
      <c r="BEK53" s="205"/>
      <c r="BEL53" s="205"/>
      <c r="BEM53" s="205"/>
      <c r="BEN53" s="205"/>
      <c r="BEO53" s="205"/>
      <c r="BEP53" s="205"/>
      <c r="BEQ53" s="205"/>
      <c r="BER53" s="205"/>
      <c r="BES53" s="205"/>
      <c r="BET53" s="205"/>
      <c r="BEU53" s="205"/>
      <c r="BEV53" s="205"/>
      <c r="BEW53" s="205"/>
      <c r="BEX53" s="205"/>
      <c r="BEY53" s="205"/>
      <c r="BEZ53" s="205"/>
      <c r="BFA53" s="205"/>
      <c r="BFB53" s="205"/>
      <c r="BFC53" s="205"/>
      <c r="BFD53" s="205"/>
      <c r="BFE53" s="205"/>
      <c r="BFF53" s="205"/>
      <c r="BFG53" s="205"/>
      <c r="BFH53" s="205"/>
      <c r="BFI53" s="205"/>
      <c r="BFJ53" s="205"/>
      <c r="BFK53" s="205"/>
      <c r="BFL53" s="205"/>
      <c r="BFM53" s="205"/>
      <c r="BFN53" s="205"/>
      <c r="BFO53" s="205"/>
      <c r="BFP53" s="205"/>
      <c r="BFQ53" s="205"/>
      <c r="BFR53" s="205"/>
      <c r="BFS53" s="205"/>
      <c r="BFT53" s="205"/>
      <c r="BFU53" s="205"/>
      <c r="BFV53" s="205"/>
      <c r="BFW53" s="205"/>
      <c r="BFX53" s="205"/>
      <c r="BFY53" s="205"/>
      <c r="BFZ53" s="205"/>
      <c r="BGA53" s="205"/>
      <c r="BGB53" s="205"/>
      <c r="BGC53" s="205"/>
      <c r="BGD53" s="205"/>
      <c r="BGE53" s="205"/>
      <c r="BGF53" s="205"/>
      <c r="BGG53" s="205"/>
      <c r="BGH53" s="205"/>
      <c r="BGI53" s="205"/>
      <c r="BGJ53" s="205"/>
      <c r="BGK53" s="205"/>
      <c r="BGL53" s="205"/>
      <c r="BGM53" s="205"/>
      <c r="BGN53" s="205"/>
      <c r="BGO53" s="205"/>
      <c r="BGP53" s="205"/>
      <c r="BGQ53" s="205"/>
      <c r="BGR53" s="205"/>
      <c r="BGS53" s="205"/>
      <c r="BGT53" s="205"/>
      <c r="BGU53" s="205"/>
      <c r="BGV53" s="205"/>
      <c r="BGW53" s="205"/>
      <c r="BGX53" s="205"/>
      <c r="BGY53" s="205"/>
      <c r="BGZ53" s="205"/>
      <c r="BHA53" s="205"/>
      <c r="BHB53" s="205"/>
      <c r="BHC53" s="205"/>
      <c r="BHD53" s="205"/>
      <c r="BHE53" s="205"/>
      <c r="BHF53" s="205"/>
      <c r="BHG53" s="205"/>
      <c r="BHH53" s="205"/>
      <c r="BHI53" s="205"/>
      <c r="BHJ53" s="205"/>
      <c r="BHK53" s="205"/>
      <c r="BHL53" s="205"/>
      <c r="BHM53" s="205"/>
      <c r="BHN53" s="205"/>
      <c r="BHO53" s="205"/>
      <c r="BHP53" s="205"/>
      <c r="BHQ53" s="205"/>
      <c r="BHR53" s="205"/>
      <c r="BHS53" s="205"/>
      <c r="BHT53" s="205"/>
      <c r="BHU53" s="205"/>
      <c r="BHV53" s="205"/>
      <c r="BHW53" s="205"/>
      <c r="BHX53" s="205"/>
      <c r="BHY53" s="205"/>
      <c r="BHZ53" s="205"/>
      <c r="BIA53" s="205"/>
      <c r="BIB53" s="205"/>
      <c r="BIC53" s="205"/>
      <c r="BID53" s="205"/>
      <c r="BIE53" s="205"/>
      <c r="BIF53" s="205"/>
      <c r="BIG53" s="205"/>
      <c r="BIH53" s="205"/>
      <c r="BII53" s="205"/>
      <c r="BIJ53" s="205"/>
      <c r="BIK53" s="205"/>
      <c r="BIL53" s="205"/>
      <c r="BIM53" s="205"/>
      <c r="BIN53" s="205"/>
      <c r="BIO53" s="205"/>
      <c r="BIP53" s="205"/>
      <c r="BIQ53" s="205"/>
      <c r="BIR53" s="205"/>
      <c r="BIS53" s="205"/>
      <c r="BIT53" s="205"/>
      <c r="BIU53" s="205"/>
      <c r="BIV53" s="205"/>
      <c r="BIW53" s="205"/>
      <c r="BIX53" s="205"/>
      <c r="BIY53" s="205"/>
      <c r="BIZ53" s="205"/>
      <c r="BJA53" s="205"/>
      <c r="BJB53" s="205"/>
      <c r="BJC53" s="205"/>
      <c r="BJD53" s="205"/>
      <c r="BJE53" s="205"/>
      <c r="BJF53" s="205"/>
      <c r="BJG53" s="205"/>
      <c r="BJH53" s="205"/>
      <c r="BJI53" s="205"/>
      <c r="BJJ53" s="205"/>
      <c r="BJK53" s="205"/>
      <c r="BJL53" s="205"/>
      <c r="BJM53" s="205"/>
      <c r="BJN53" s="205"/>
      <c r="BJO53" s="205"/>
      <c r="BJP53" s="205"/>
      <c r="BJQ53" s="205"/>
      <c r="BJR53" s="205"/>
      <c r="BJS53" s="205"/>
      <c r="BJT53" s="205"/>
      <c r="BJU53" s="205"/>
      <c r="BJV53" s="205"/>
      <c r="BJW53" s="205"/>
      <c r="BJX53" s="205"/>
      <c r="BJY53" s="205"/>
      <c r="BJZ53" s="205"/>
      <c r="BKA53" s="205"/>
      <c r="BKB53" s="205"/>
      <c r="BKC53" s="205"/>
      <c r="BKD53" s="205"/>
      <c r="BKE53" s="205"/>
      <c r="BKF53" s="205"/>
      <c r="BKG53" s="205"/>
      <c r="BKH53" s="205"/>
      <c r="BKI53" s="205"/>
      <c r="BKJ53" s="205"/>
      <c r="BKK53" s="205"/>
      <c r="BKL53" s="205"/>
      <c r="BKM53" s="205"/>
      <c r="BKN53" s="205"/>
      <c r="BKO53" s="205"/>
      <c r="BKP53" s="205"/>
      <c r="BKQ53" s="205"/>
      <c r="BKR53" s="205"/>
      <c r="BKS53" s="205"/>
      <c r="BKT53" s="205"/>
      <c r="BKU53" s="205"/>
      <c r="BKV53" s="205"/>
      <c r="BKW53" s="205"/>
      <c r="BKX53" s="205"/>
      <c r="BKY53" s="205"/>
      <c r="BKZ53" s="205"/>
      <c r="BLA53" s="205"/>
      <c r="BLB53" s="205"/>
      <c r="BLC53" s="205"/>
      <c r="BLD53" s="205"/>
      <c r="BLE53" s="205"/>
      <c r="BLF53" s="205"/>
      <c r="BLG53" s="205"/>
      <c r="BLH53" s="205"/>
      <c r="BLI53" s="205"/>
      <c r="BLJ53" s="205"/>
      <c r="BLK53" s="205"/>
      <c r="BLL53" s="205"/>
      <c r="BLM53" s="205"/>
      <c r="BLN53" s="205"/>
      <c r="BLO53" s="205"/>
      <c r="BLP53" s="205"/>
      <c r="BLQ53" s="205"/>
      <c r="BLR53" s="205"/>
      <c r="BLS53" s="205"/>
      <c r="BLT53" s="205"/>
      <c r="BLU53" s="205"/>
      <c r="BLV53" s="205"/>
      <c r="BLW53" s="205"/>
      <c r="BLX53" s="205"/>
      <c r="BLY53" s="205"/>
      <c r="BLZ53" s="205"/>
      <c r="BMA53" s="205"/>
      <c r="BMB53" s="205"/>
      <c r="BMC53" s="205"/>
      <c r="BMD53" s="205"/>
      <c r="BME53" s="205"/>
      <c r="BMF53" s="205"/>
      <c r="BMG53" s="205"/>
      <c r="BMH53" s="205"/>
      <c r="BMI53" s="205"/>
      <c r="BMJ53" s="205"/>
      <c r="BMK53" s="205"/>
      <c r="BML53" s="205"/>
      <c r="BMM53" s="205"/>
      <c r="BMN53" s="205"/>
      <c r="BMO53" s="205"/>
      <c r="BMP53" s="205"/>
      <c r="BMQ53" s="205"/>
      <c r="BMR53" s="205"/>
      <c r="BMS53" s="205"/>
      <c r="BMT53" s="205"/>
      <c r="BMU53" s="205"/>
      <c r="BMV53" s="205"/>
      <c r="BMW53" s="205"/>
      <c r="BMX53" s="205"/>
      <c r="BMY53" s="205"/>
      <c r="BMZ53" s="205"/>
      <c r="BNA53" s="205"/>
      <c r="BNB53" s="205"/>
      <c r="BNC53" s="205"/>
      <c r="BND53" s="205"/>
      <c r="BNE53" s="205"/>
      <c r="BNF53" s="205"/>
      <c r="BNG53" s="205"/>
      <c r="BNH53" s="205"/>
      <c r="BNI53" s="205"/>
      <c r="BNJ53" s="205"/>
      <c r="BNK53" s="205"/>
      <c r="BNL53" s="205"/>
      <c r="BNM53" s="205"/>
      <c r="BNN53" s="205"/>
      <c r="BNO53" s="205"/>
      <c r="BNP53" s="205"/>
      <c r="BNQ53" s="205"/>
      <c r="BNR53" s="205"/>
      <c r="BNS53" s="205"/>
      <c r="BNT53" s="205"/>
      <c r="BNU53" s="205"/>
      <c r="BNV53" s="205"/>
      <c r="BNW53" s="205"/>
      <c r="BNX53" s="205"/>
      <c r="BNY53" s="205"/>
      <c r="BNZ53" s="205"/>
      <c r="BOA53" s="205"/>
      <c r="BOB53" s="205"/>
      <c r="BOC53" s="205"/>
      <c r="BOD53" s="205"/>
      <c r="BOE53" s="205"/>
      <c r="BOF53" s="205"/>
      <c r="BOG53" s="205"/>
      <c r="BOH53" s="205"/>
      <c r="BOI53" s="205"/>
      <c r="BOJ53" s="205"/>
      <c r="BOK53" s="205"/>
      <c r="BOL53" s="205"/>
      <c r="BOM53" s="205"/>
      <c r="BON53" s="205"/>
      <c r="BOO53" s="205"/>
      <c r="BOP53" s="205"/>
      <c r="BOQ53" s="205"/>
      <c r="BOR53" s="205"/>
      <c r="BOS53" s="205"/>
      <c r="BOT53" s="205"/>
      <c r="BOU53" s="205"/>
      <c r="BOV53" s="205"/>
      <c r="BOW53" s="205"/>
      <c r="BOX53" s="205"/>
      <c r="BOY53" s="205"/>
      <c r="BOZ53" s="205"/>
      <c r="BPA53" s="205"/>
      <c r="BPB53" s="205"/>
      <c r="BPC53" s="205"/>
      <c r="BPD53" s="205"/>
      <c r="BPE53" s="205"/>
      <c r="BPF53" s="205"/>
      <c r="BPG53" s="205"/>
      <c r="BPH53" s="205"/>
      <c r="BPI53" s="205"/>
      <c r="BPJ53" s="205"/>
      <c r="BPK53" s="205"/>
      <c r="BPL53" s="205"/>
      <c r="BPM53" s="205"/>
      <c r="BPN53" s="205"/>
      <c r="BPO53" s="205"/>
      <c r="BPP53" s="205"/>
      <c r="BPQ53" s="205"/>
      <c r="BPR53" s="205"/>
      <c r="BPS53" s="205"/>
      <c r="BPT53" s="205"/>
      <c r="BPU53" s="205"/>
      <c r="BPV53" s="205"/>
      <c r="BPW53" s="205"/>
      <c r="BPX53" s="205"/>
      <c r="BPY53" s="205"/>
      <c r="BPZ53" s="205"/>
      <c r="BQA53" s="205"/>
      <c r="BQB53" s="205"/>
      <c r="BQC53" s="205"/>
      <c r="BQD53" s="205"/>
      <c r="BQE53" s="205"/>
      <c r="BQF53" s="205"/>
      <c r="BQG53" s="205"/>
      <c r="BQH53" s="205"/>
      <c r="BQI53" s="205"/>
      <c r="BQJ53" s="205"/>
      <c r="BQK53" s="205"/>
      <c r="BQL53" s="205"/>
      <c r="BQM53" s="205"/>
      <c r="BQN53" s="205"/>
      <c r="BQO53" s="205"/>
      <c r="BQP53" s="205"/>
      <c r="BQQ53" s="205"/>
      <c r="BQR53" s="205"/>
      <c r="BQS53" s="205"/>
      <c r="BQT53" s="205"/>
      <c r="BQU53" s="205"/>
      <c r="BQV53" s="205"/>
      <c r="BQW53" s="205"/>
      <c r="BQX53" s="205"/>
      <c r="BQY53" s="205"/>
      <c r="BQZ53" s="205"/>
      <c r="BRA53" s="205"/>
      <c r="BRB53" s="205"/>
      <c r="BRC53" s="205"/>
      <c r="BRD53" s="205"/>
      <c r="BRE53" s="205"/>
      <c r="BRF53" s="205"/>
      <c r="BRG53" s="205"/>
      <c r="BRH53" s="205"/>
      <c r="BRI53" s="205"/>
      <c r="BRJ53" s="205"/>
      <c r="BRK53" s="205"/>
      <c r="BRL53" s="205"/>
      <c r="BRM53" s="205"/>
      <c r="BRN53" s="205"/>
      <c r="BRO53" s="205"/>
      <c r="BRP53" s="205"/>
      <c r="BRQ53" s="205"/>
      <c r="BRR53" s="205"/>
      <c r="BRS53" s="205"/>
      <c r="BRT53" s="205"/>
      <c r="BRU53" s="205"/>
      <c r="BRV53" s="205"/>
      <c r="BRW53" s="205"/>
      <c r="BRX53" s="205"/>
      <c r="BRY53" s="205"/>
      <c r="BRZ53" s="205"/>
      <c r="BSA53" s="205"/>
      <c r="BSB53" s="205"/>
      <c r="BSC53" s="205"/>
      <c r="BSD53" s="205"/>
      <c r="BSE53" s="205"/>
      <c r="BSF53" s="205"/>
      <c r="BSG53" s="205"/>
      <c r="BSH53" s="205"/>
      <c r="BSI53" s="205"/>
      <c r="BSJ53" s="205"/>
      <c r="BSK53" s="205"/>
      <c r="BSL53" s="205"/>
      <c r="BSM53" s="205"/>
      <c r="BSN53" s="205"/>
      <c r="BSO53" s="205"/>
      <c r="BSP53" s="205"/>
      <c r="BSQ53" s="205"/>
      <c r="BSR53" s="205"/>
      <c r="BSS53" s="205"/>
      <c r="BST53" s="205"/>
      <c r="BSU53" s="205"/>
      <c r="BSV53" s="205"/>
      <c r="BSW53" s="205"/>
      <c r="BSX53" s="205"/>
      <c r="BSY53" s="205"/>
      <c r="BSZ53" s="205"/>
      <c r="BTA53" s="205"/>
      <c r="BTB53" s="205"/>
      <c r="BTC53" s="205"/>
      <c r="BTD53" s="205"/>
      <c r="BTE53" s="205"/>
      <c r="BTF53" s="205"/>
      <c r="BTG53" s="205"/>
      <c r="BTH53" s="205"/>
      <c r="BTI53" s="205"/>
      <c r="BTJ53" s="205"/>
      <c r="BTK53" s="205"/>
      <c r="BTL53" s="205"/>
      <c r="BTM53" s="205"/>
      <c r="BTN53" s="205"/>
      <c r="BTO53" s="205"/>
      <c r="BTP53" s="205"/>
      <c r="BTQ53" s="205"/>
      <c r="BTR53" s="205"/>
      <c r="BTS53" s="205"/>
      <c r="BTT53" s="205"/>
      <c r="BTU53" s="205"/>
      <c r="BTV53" s="205"/>
      <c r="BTW53" s="205"/>
      <c r="BTX53" s="205"/>
      <c r="BTY53" s="205"/>
      <c r="BTZ53" s="205"/>
      <c r="BUA53" s="205"/>
      <c r="BUB53" s="205"/>
      <c r="BUC53" s="205"/>
      <c r="BUD53" s="205"/>
      <c r="BUE53" s="205"/>
      <c r="BUF53" s="205"/>
      <c r="BUG53" s="205"/>
      <c r="BUH53" s="205"/>
      <c r="BUI53" s="205"/>
      <c r="BUJ53" s="205"/>
      <c r="BUK53" s="205"/>
      <c r="BUL53" s="205"/>
      <c r="BUM53" s="205"/>
      <c r="BUN53" s="205"/>
      <c r="BUO53" s="205"/>
      <c r="BUP53" s="205"/>
      <c r="BUQ53" s="205"/>
      <c r="BUR53" s="205"/>
      <c r="BUS53" s="205"/>
      <c r="BUT53" s="205"/>
      <c r="BUU53" s="205"/>
      <c r="BUV53" s="205"/>
      <c r="BUW53" s="205"/>
      <c r="BUX53" s="205"/>
      <c r="BUY53" s="205"/>
      <c r="BUZ53" s="205"/>
      <c r="BVA53" s="205"/>
      <c r="BVB53" s="205"/>
      <c r="BVC53" s="205"/>
      <c r="BVD53" s="205"/>
      <c r="BVE53" s="205"/>
      <c r="BVF53" s="205"/>
      <c r="BVG53" s="205"/>
      <c r="BVH53" s="205"/>
      <c r="BVI53" s="205"/>
      <c r="BVJ53" s="205"/>
      <c r="BVK53" s="205"/>
      <c r="BVL53" s="205"/>
      <c r="BVM53" s="205"/>
      <c r="BVN53" s="205"/>
      <c r="BVO53" s="205"/>
      <c r="BVP53" s="205"/>
      <c r="BVQ53" s="205"/>
      <c r="BVR53" s="205"/>
      <c r="BVS53" s="205"/>
      <c r="BVT53" s="205"/>
      <c r="BVU53" s="205"/>
      <c r="BVV53" s="205"/>
      <c r="BVW53" s="205"/>
      <c r="BVX53" s="205"/>
      <c r="BVY53" s="205"/>
      <c r="BVZ53" s="205"/>
      <c r="BWA53" s="205"/>
      <c r="BWB53" s="205"/>
      <c r="BWC53" s="205"/>
      <c r="BWD53" s="205"/>
      <c r="BWE53" s="205"/>
      <c r="BWF53" s="205"/>
      <c r="BWG53" s="205"/>
      <c r="BWH53" s="205"/>
      <c r="BWI53" s="205"/>
      <c r="BWJ53" s="205"/>
      <c r="BWK53" s="205"/>
      <c r="BWL53" s="205"/>
      <c r="BWM53" s="205"/>
      <c r="BWN53" s="205"/>
      <c r="BWO53" s="205"/>
      <c r="BWP53" s="205"/>
      <c r="BWQ53" s="205"/>
      <c r="BWR53" s="205"/>
      <c r="BWS53" s="205"/>
      <c r="BWT53" s="205"/>
      <c r="BWU53" s="205"/>
      <c r="BWV53" s="205"/>
      <c r="BWW53" s="205"/>
      <c r="BWX53" s="205"/>
      <c r="BWY53" s="205"/>
      <c r="BWZ53" s="205"/>
      <c r="BXA53" s="205"/>
      <c r="BXB53" s="205"/>
      <c r="BXC53" s="205"/>
      <c r="BXD53" s="205"/>
      <c r="BXE53" s="205"/>
      <c r="BXF53" s="205"/>
      <c r="BXG53" s="205"/>
      <c r="BXH53" s="205"/>
      <c r="BXI53" s="205"/>
      <c r="BXJ53" s="205"/>
      <c r="BXK53" s="205"/>
      <c r="BXL53" s="205"/>
      <c r="BXM53" s="205"/>
      <c r="BXN53" s="205"/>
      <c r="BXO53" s="205"/>
      <c r="BXP53" s="205"/>
      <c r="BXQ53" s="205"/>
      <c r="BXR53" s="205"/>
      <c r="BXS53" s="205"/>
      <c r="BXT53" s="205"/>
      <c r="BXU53" s="205"/>
      <c r="BXV53" s="205"/>
      <c r="BXW53" s="205"/>
      <c r="BXX53" s="205"/>
      <c r="BXY53" s="205"/>
      <c r="BXZ53" s="205"/>
      <c r="BYA53" s="205"/>
      <c r="BYB53" s="205"/>
      <c r="BYC53" s="205"/>
      <c r="BYD53" s="205"/>
      <c r="BYE53" s="205"/>
      <c r="BYF53" s="205"/>
      <c r="BYG53" s="205"/>
      <c r="BYH53" s="205"/>
      <c r="BYI53" s="205"/>
      <c r="BYJ53" s="205"/>
      <c r="BYK53" s="205"/>
      <c r="BYL53" s="205"/>
      <c r="BYM53" s="205"/>
      <c r="BYN53" s="205"/>
      <c r="BYO53" s="205"/>
      <c r="BYP53" s="205"/>
      <c r="BYQ53" s="205"/>
      <c r="BYR53" s="205"/>
      <c r="BYS53" s="205"/>
      <c r="BYT53" s="205"/>
      <c r="BYU53" s="205"/>
      <c r="BYV53" s="205"/>
      <c r="BYW53" s="205"/>
      <c r="BYX53" s="205"/>
      <c r="BYY53" s="205"/>
      <c r="BYZ53" s="205"/>
      <c r="BZA53" s="205"/>
      <c r="BZB53" s="205"/>
      <c r="BZC53" s="205"/>
      <c r="BZD53" s="205"/>
      <c r="BZE53" s="205"/>
      <c r="BZF53" s="205"/>
      <c r="BZG53" s="205"/>
      <c r="BZH53" s="205"/>
      <c r="BZI53" s="205"/>
      <c r="BZJ53" s="205"/>
      <c r="BZK53" s="205"/>
      <c r="BZL53" s="205"/>
      <c r="BZM53" s="205"/>
      <c r="BZN53" s="205"/>
      <c r="BZO53" s="205"/>
      <c r="BZP53" s="205"/>
      <c r="BZQ53" s="205"/>
      <c r="BZR53" s="205"/>
      <c r="BZS53" s="205"/>
      <c r="BZT53" s="205"/>
      <c r="BZU53" s="205"/>
      <c r="BZV53" s="205"/>
      <c r="BZW53" s="205"/>
      <c r="BZX53" s="205"/>
      <c r="BZY53" s="205"/>
      <c r="BZZ53" s="205"/>
      <c r="CAA53" s="205"/>
      <c r="CAB53" s="205"/>
      <c r="CAC53" s="205"/>
      <c r="CAD53" s="205"/>
      <c r="CAE53" s="205"/>
      <c r="CAF53" s="205"/>
      <c r="CAG53" s="205"/>
      <c r="CAH53" s="205"/>
      <c r="CAI53" s="205"/>
      <c r="CAJ53" s="205"/>
      <c r="CAK53" s="205"/>
      <c r="CAL53" s="205"/>
      <c r="CAM53" s="205"/>
      <c r="CAN53" s="205"/>
      <c r="CAO53" s="205"/>
      <c r="CAP53" s="205"/>
      <c r="CAQ53" s="205"/>
      <c r="CAR53" s="205"/>
      <c r="CAS53" s="205"/>
      <c r="CAT53" s="205"/>
      <c r="CAU53" s="205"/>
      <c r="CAV53" s="205"/>
      <c r="CAW53" s="205"/>
      <c r="CAX53" s="205"/>
      <c r="CAY53" s="205"/>
      <c r="CAZ53" s="205"/>
      <c r="CBA53" s="205"/>
      <c r="CBB53" s="205"/>
      <c r="CBC53" s="205"/>
      <c r="CBD53" s="205"/>
      <c r="CBE53" s="205"/>
      <c r="CBF53" s="205"/>
      <c r="CBG53" s="205"/>
      <c r="CBH53" s="205"/>
      <c r="CBI53" s="205"/>
      <c r="CBJ53" s="205"/>
      <c r="CBK53" s="205"/>
      <c r="CBL53" s="205"/>
      <c r="CBM53" s="205"/>
      <c r="CBN53" s="205"/>
      <c r="CBO53" s="205"/>
      <c r="CBP53" s="205"/>
      <c r="CBQ53" s="205"/>
      <c r="CBR53" s="205"/>
      <c r="CBS53" s="205"/>
      <c r="CBT53" s="205"/>
      <c r="CBU53" s="205"/>
      <c r="CBV53" s="205"/>
      <c r="CBW53" s="205"/>
      <c r="CBX53" s="205"/>
      <c r="CBY53" s="205"/>
      <c r="CBZ53" s="205"/>
      <c r="CCA53" s="205"/>
      <c r="CCB53" s="205"/>
      <c r="CCC53" s="205"/>
      <c r="CCD53" s="205"/>
      <c r="CCE53" s="205"/>
      <c r="CCF53" s="205"/>
      <c r="CCG53" s="205"/>
      <c r="CCH53" s="205"/>
      <c r="CCI53" s="205"/>
      <c r="CCJ53" s="205"/>
      <c r="CCK53" s="205"/>
      <c r="CCL53" s="205"/>
      <c r="CCM53" s="205"/>
      <c r="CCN53" s="205"/>
      <c r="CCO53" s="205"/>
      <c r="CCP53" s="205"/>
      <c r="CCQ53" s="205"/>
      <c r="CCR53" s="205"/>
      <c r="CCS53" s="205"/>
      <c r="CCT53" s="205"/>
      <c r="CCU53" s="205"/>
      <c r="CCV53" s="205"/>
      <c r="CCW53" s="205"/>
      <c r="CCX53" s="205"/>
      <c r="CCY53" s="205"/>
      <c r="CCZ53" s="205"/>
      <c r="CDA53" s="205"/>
      <c r="CDB53" s="205"/>
      <c r="CDC53" s="205"/>
      <c r="CDD53" s="205"/>
      <c r="CDE53" s="205"/>
      <c r="CDF53" s="205"/>
      <c r="CDG53" s="205"/>
      <c r="CDH53" s="205"/>
      <c r="CDI53" s="205"/>
      <c r="CDJ53" s="205"/>
      <c r="CDK53" s="205"/>
      <c r="CDL53" s="205"/>
      <c r="CDM53" s="205"/>
      <c r="CDN53" s="205"/>
      <c r="CDO53" s="205"/>
      <c r="CDP53" s="205"/>
      <c r="CDQ53" s="205"/>
      <c r="CDR53" s="205"/>
      <c r="CDS53" s="205"/>
      <c r="CDT53" s="205"/>
      <c r="CDU53" s="205"/>
      <c r="CDV53" s="205"/>
      <c r="CDW53" s="205"/>
      <c r="CDX53" s="205"/>
      <c r="CDY53" s="205"/>
      <c r="CDZ53" s="205"/>
      <c r="CEA53" s="205"/>
      <c r="CEB53" s="205"/>
      <c r="CEC53" s="205"/>
      <c r="CED53" s="205"/>
      <c r="CEE53" s="205"/>
      <c r="CEF53" s="205"/>
      <c r="CEG53" s="205"/>
      <c r="CEH53" s="205"/>
      <c r="CEI53" s="205"/>
      <c r="CEJ53" s="205"/>
      <c r="CEK53" s="205"/>
      <c r="CEL53" s="205"/>
      <c r="CEM53" s="205"/>
      <c r="CEN53" s="205"/>
      <c r="CEO53" s="205"/>
      <c r="CEP53" s="205"/>
      <c r="CEQ53" s="205"/>
      <c r="CER53" s="205"/>
      <c r="CES53" s="205"/>
      <c r="CET53" s="205"/>
      <c r="CEU53" s="205"/>
      <c r="CEV53" s="205"/>
      <c r="CEW53" s="205"/>
      <c r="CEX53" s="205"/>
      <c r="CEY53" s="205"/>
      <c r="CEZ53" s="205"/>
      <c r="CFA53" s="205"/>
      <c r="CFB53" s="205"/>
      <c r="CFC53" s="205"/>
      <c r="CFD53" s="205"/>
      <c r="CFE53" s="205"/>
      <c r="CFF53" s="205"/>
      <c r="CFG53" s="205"/>
      <c r="CFH53" s="205"/>
      <c r="CFI53" s="205"/>
      <c r="CFJ53" s="205"/>
      <c r="CFK53" s="205"/>
      <c r="CFL53" s="205"/>
      <c r="CFM53" s="205"/>
      <c r="CFN53" s="205"/>
      <c r="CFO53" s="205"/>
      <c r="CFP53" s="205"/>
      <c r="CFQ53" s="205"/>
      <c r="CFR53" s="205"/>
      <c r="CFS53" s="205"/>
      <c r="CFT53" s="205"/>
      <c r="CFU53" s="205"/>
      <c r="CFV53" s="205"/>
      <c r="CFW53" s="205"/>
      <c r="CFX53" s="205"/>
      <c r="CFY53" s="205"/>
      <c r="CFZ53" s="205"/>
      <c r="CGA53" s="205"/>
      <c r="CGB53" s="205"/>
      <c r="CGC53" s="205"/>
      <c r="CGD53" s="205"/>
      <c r="CGE53" s="205"/>
      <c r="CGF53" s="205"/>
      <c r="CGG53" s="205"/>
      <c r="CGH53" s="205"/>
      <c r="CGI53" s="205"/>
      <c r="CGJ53" s="205"/>
      <c r="CGK53" s="205"/>
      <c r="CGL53" s="205"/>
      <c r="CGM53" s="205"/>
      <c r="CGN53" s="205"/>
      <c r="CGO53" s="205"/>
      <c r="CGP53" s="205"/>
      <c r="CGQ53" s="205"/>
      <c r="CGR53" s="205"/>
      <c r="CGS53" s="205"/>
      <c r="CGT53" s="205"/>
      <c r="CGU53" s="205"/>
      <c r="CGV53" s="205"/>
      <c r="CGW53" s="205"/>
      <c r="CGX53" s="205"/>
      <c r="CGY53" s="205"/>
      <c r="CGZ53" s="205"/>
      <c r="CHA53" s="205"/>
      <c r="CHB53" s="205"/>
      <c r="CHC53" s="205"/>
      <c r="CHD53" s="205"/>
      <c r="CHE53" s="205"/>
      <c r="CHF53" s="205"/>
      <c r="CHG53" s="205"/>
      <c r="CHH53" s="205"/>
      <c r="CHI53" s="205"/>
      <c r="CHJ53" s="205"/>
      <c r="CHK53" s="205"/>
      <c r="CHL53" s="205"/>
      <c r="CHM53" s="205"/>
      <c r="CHN53" s="205"/>
      <c r="CHO53" s="205"/>
      <c r="CHP53" s="205"/>
      <c r="CHQ53" s="205"/>
      <c r="CHR53" s="205"/>
      <c r="CHS53" s="205"/>
      <c r="CHT53" s="205"/>
      <c r="CHU53" s="205"/>
      <c r="CHV53" s="205"/>
      <c r="CHW53" s="205"/>
      <c r="CHX53" s="205"/>
      <c r="CHY53" s="205"/>
      <c r="CHZ53" s="205"/>
      <c r="CIA53" s="205"/>
      <c r="CIB53" s="205"/>
      <c r="CIC53" s="205"/>
      <c r="CID53" s="205"/>
      <c r="CIE53" s="205"/>
      <c r="CIF53" s="205"/>
      <c r="CIG53" s="205"/>
      <c r="CIH53" s="205"/>
      <c r="CII53" s="205"/>
      <c r="CIJ53" s="205"/>
      <c r="CIK53" s="205"/>
      <c r="CIL53" s="205"/>
      <c r="CIM53" s="205"/>
      <c r="CIN53" s="205"/>
      <c r="CIO53" s="205"/>
      <c r="CIP53" s="205"/>
      <c r="CIQ53" s="205"/>
      <c r="CIR53" s="205"/>
      <c r="CIS53" s="205"/>
      <c r="CIT53" s="205"/>
      <c r="CIU53" s="205"/>
      <c r="CIV53" s="205"/>
      <c r="CIW53" s="205"/>
      <c r="CIX53" s="205"/>
      <c r="CIY53" s="205"/>
      <c r="CIZ53" s="205"/>
      <c r="CJA53" s="205"/>
      <c r="CJB53" s="205"/>
      <c r="CJC53" s="205"/>
      <c r="CJD53" s="205"/>
      <c r="CJE53" s="205"/>
      <c r="CJF53" s="205"/>
      <c r="CJG53" s="205"/>
      <c r="CJH53" s="205"/>
      <c r="CJI53" s="205"/>
      <c r="CJJ53" s="205"/>
      <c r="CJK53" s="205"/>
      <c r="CJL53" s="205"/>
      <c r="CJM53" s="205"/>
      <c r="CJN53" s="205"/>
      <c r="CJO53" s="205"/>
      <c r="CJP53" s="205"/>
      <c r="CJQ53" s="205"/>
      <c r="CJR53" s="205"/>
      <c r="CJS53" s="205"/>
      <c r="CJT53" s="205"/>
      <c r="CJU53" s="205"/>
      <c r="CJV53" s="205"/>
      <c r="CJW53" s="205"/>
      <c r="CJX53" s="205"/>
      <c r="CJY53" s="205"/>
      <c r="CJZ53" s="205"/>
      <c r="CKA53" s="205"/>
      <c r="CKB53" s="205"/>
      <c r="CKC53" s="205"/>
      <c r="CKD53" s="205"/>
      <c r="CKE53" s="205"/>
      <c r="CKF53" s="205"/>
      <c r="CKG53" s="205"/>
      <c r="CKH53" s="205"/>
      <c r="CKI53" s="205"/>
      <c r="CKJ53" s="205"/>
      <c r="CKK53" s="205"/>
      <c r="CKL53" s="205"/>
      <c r="CKM53" s="205"/>
      <c r="CKN53" s="205"/>
      <c r="CKO53" s="205"/>
      <c r="CKP53" s="205"/>
      <c r="CKQ53" s="205"/>
      <c r="CKR53" s="205"/>
      <c r="CKS53" s="205"/>
      <c r="CKT53" s="205"/>
      <c r="CKU53" s="205"/>
      <c r="CKV53" s="205"/>
      <c r="CKW53" s="205"/>
      <c r="CKX53" s="205"/>
      <c r="CKY53" s="205"/>
      <c r="CKZ53" s="205"/>
      <c r="CLA53" s="205"/>
      <c r="CLB53" s="205"/>
      <c r="CLC53" s="205"/>
      <c r="CLD53" s="205"/>
      <c r="CLE53" s="205"/>
      <c r="CLF53" s="205"/>
      <c r="CLG53" s="205"/>
      <c r="CLH53" s="205"/>
      <c r="CLI53" s="205"/>
      <c r="CLJ53" s="205"/>
      <c r="CLK53" s="205"/>
      <c r="CLL53" s="205"/>
      <c r="CLM53" s="205"/>
      <c r="CLN53" s="205"/>
      <c r="CLO53" s="205"/>
      <c r="CLP53" s="205"/>
      <c r="CLQ53" s="205"/>
      <c r="CLR53" s="205"/>
      <c r="CLS53" s="205"/>
      <c r="CLT53" s="205"/>
      <c r="CLU53" s="205"/>
      <c r="CLV53" s="205"/>
      <c r="CLW53" s="205"/>
      <c r="CLX53" s="205"/>
      <c r="CLY53" s="205"/>
      <c r="CLZ53" s="205"/>
      <c r="CMA53" s="205"/>
      <c r="CMB53" s="205"/>
      <c r="CMC53" s="205"/>
      <c r="CMD53" s="205"/>
      <c r="CME53" s="205"/>
      <c r="CMF53" s="205"/>
      <c r="CMG53" s="205"/>
      <c r="CMH53" s="205"/>
      <c r="CMI53" s="205"/>
      <c r="CMJ53" s="205"/>
      <c r="CMK53" s="205"/>
      <c r="CML53" s="205"/>
      <c r="CMM53" s="205"/>
      <c r="CMN53" s="205"/>
      <c r="CMO53" s="205"/>
      <c r="CMP53" s="205"/>
      <c r="CMQ53" s="205"/>
      <c r="CMR53" s="205"/>
      <c r="CMS53" s="205"/>
      <c r="CMT53" s="205"/>
      <c r="CMU53" s="205"/>
      <c r="CMV53" s="205"/>
      <c r="CMW53" s="205"/>
      <c r="CMX53" s="205"/>
      <c r="CMY53" s="205"/>
      <c r="CMZ53" s="205"/>
      <c r="CNA53" s="205"/>
      <c r="CNB53" s="205"/>
      <c r="CNC53" s="205"/>
      <c r="CND53" s="205"/>
      <c r="CNE53" s="205"/>
      <c r="CNF53" s="205"/>
      <c r="CNG53" s="205"/>
      <c r="CNH53" s="205"/>
      <c r="CNI53" s="205"/>
      <c r="CNJ53" s="205"/>
      <c r="CNK53" s="205"/>
      <c r="CNL53" s="205"/>
      <c r="CNM53" s="205"/>
      <c r="CNN53" s="205"/>
      <c r="CNO53" s="205"/>
      <c r="CNP53" s="205"/>
      <c r="CNQ53" s="205"/>
      <c r="CNR53" s="205"/>
      <c r="CNS53" s="205"/>
      <c r="CNT53" s="205"/>
      <c r="CNU53" s="205"/>
      <c r="CNV53" s="205"/>
      <c r="CNW53" s="205"/>
      <c r="CNX53" s="205"/>
      <c r="CNY53" s="205"/>
      <c r="CNZ53" s="205"/>
      <c r="COA53" s="205"/>
      <c r="COB53" s="205"/>
      <c r="COC53" s="205"/>
      <c r="COD53" s="205"/>
      <c r="COE53" s="205"/>
      <c r="COF53" s="205"/>
      <c r="COG53" s="205"/>
      <c r="COH53" s="205"/>
      <c r="COI53" s="205"/>
      <c r="COJ53" s="205"/>
      <c r="COK53" s="205"/>
      <c r="COL53" s="205"/>
      <c r="COM53" s="205"/>
      <c r="CON53" s="205"/>
      <c r="COO53" s="205"/>
      <c r="COP53" s="205"/>
      <c r="COQ53" s="205"/>
      <c r="COR53" s="205"/>
      <c r="COS53" s="205"/>
      <c r="COT53" s="205"/>
      <c r="COU53" s="205"/>
      <c r="COV53" s="205"/>
      <c r="COW53" s="205"/>
      <c r="COX53" s="205"/>
      <c r="COY53" s="205"/>
      <c r="COZ53" s="205"/>
      <c r="CPA53" s="205"/>
      <c r="CPB53" s="205"/>
      <c r="CPC53" s="205"/>
      <c r="CPD53" s="205"/>
      <c r="CPE53" s="205"/>
      <c r="CPF53" s="205"/>
      <c r="CPG53" s="205"/>
      <c r="CPH53" s="205"/>
      <c r="CPI53" s="205"/>
      <c r="CPJ53" s="205"/>
      <c r="CPK53" s="205"/>
      <c r="CPL53" s="205"/>
      <c r="CPM53" s="205"/>
      <c r="CPN53" s="205"/>
      <c r="CPO53" s="205"/>
      <c r="CPP53" s="205"/>
      <c r="CPQ53" s="205"/>
      <c r="CPR53" s="205"/>
      <c r="CPS53" s="205"/>
      <c r="CPT53" s="205"/>
      <c r="CPU53" s="205"/>
      <c r="CPV53" s="205"/>
      <c r="CPW53" s="205"/>
      <c r="CPX53" s="205"/>
      <c r="CPY53" s="205"/>
      <c r="CPZ53" s="205"/>
      <c r="CQA53" s="205"/>
      <c r="CQB53" s="205"/>
      <c r="CQC53" s="205"/>
      <c r="CQD53" s="205"/>
      <c r="CQE53" s="205"/>
      <c r="CQF53" s="205"/>
      <c r="CQG53" s="205"/>
      <c r="CQH53" s="205"/>
      <c r="CQI53" s="205"/>
      <c r="CQJ53" s="205"/>
      <c r="CQK53" s="205"/>
      <c r="CQL53" s="205"/>
      <c r="CQM53" s="205"/>
      <c r="CQN53" s="205"/>
      <c r="CQO53" s="205"/>
      <c r="CQP53" s="205"/>
      <c r="CQQ53" s="205"/>
      <c r="CQR53" s="205"/>
      <c r="CQS53" s="205"/>
      <c r="CQT53" s="205"/>
      <c r="CQU53" s="205"/>
      <c r="CQV53" s="205"/>
      <c r="CQW53" s="205"/>
      <c r="CQX53" s="205"/>
      <c r="CQY53" s="205"/>
      <c r="CQZ53" s="205"/>
      <c r="CRA53" s="205"/>
      <c r="CRB53" s="205"/>
      <c r="CRC53" s="205"/>
      <c r="CRD53" s="205"/>
      <c r="CRE53" s="205"/>
      <c r="CRF53" s="205"/>
      <c r="CRG53" s="205"/>
      <c r="CRH53" s="205"/>
      <c r="CRI53" s="205"/>
      <c r="CRJ53" s="205"/>
      <c r="CRK53" s="205"/>
      <c r="CRL53" s="205"/>
      <c r="CRM53" s="205"/>
      <c r="CRN53" s="205"/>
      <c r="CRO53" s="205"/>
      <c r="CRP53" s="205"/>
      <c r="CRQ53" s="205"/>
      <c r="CRR53" s="205"/>
      <c r="CRS53" s="205"/>
      <c r="CRT53" s="205"/>
      <c r="CRU53" s="205"/>
      <c r="CRV53" s="205"/>
      <c r="CRW53" s="205"/>
      <c r="CRX53" s="205"/>
      <c r="CRY53" s="205"/>
      <c r="CRZ53" s="205"/>
      <c r="CSA53" s="205"/>
      <c r="CSB53" s="205"/>
      <c r="CSC53" s="205"/>
      <c r="CSD53" s="205"/>
      <c r="CSE53" s="205"/>
      <c r="CSF53" s="205"/>
      <c r="CSG53" s="205"/>
      <c r="CSH53" s="205"/>
      <c r="CSI53" s="205"/>
      <c r="CSJ53" s="205"/>
      <c r="CSK53" s="205"/>
      <c r="CSL53" s="205"/>
      <c r="CSM53" s="205"/>
      <c r="CSN53" s="205"/>
      <c r="CSO53" s="205"/>
      <c r="CSP53" s="205"/>
      <c r="CSQ53" s="205"/>
      <c r="CSR53" s="205"/>
      <c r="CSS53" s="205"/>
      <c r="CST53" s="205"/>
      <c r="CSU53" s="205"/>
      <c r="CSV53" s="205"/>
      <c r="CSW53" s="205"/>
      <c r="CSX53" s="205"/>
      <c r="CSY53" s="205"/>
      <c r="CSZ53" s="205"/>
      <c r="CTA53" s="205"/>
      <c r="CTB53" s="205"/>
      <c r="CTC53" s="205"/>
      <c r="CTD53" s="205"/>
      <c r="CTE53" s="205"/>
      <c r="CTF53" s="205"/>
      <c r="CTG53" s="205"/>
      <c r="CTH53" s="205"/>
      <c r="CTI53" s="205"/>
      <c r="CTJ53" s="205"/>
      <c r="CTK53" s="205"/>
      <c r="CTL53" s="205"/>
      <c r="CTM53" s="205"/>
      <c r="CTN53" s="205"/>
      <c r="CTO53" s="205"/>
      <c r="CTP53" s="205"/>
      <c r="CTQ53" s="205"/>
      <c r="CTR53" s="205"/>
      <c r="CTS53" s="205"/>
      <c r="CTT53" s="205"/>
      <c r="CTU53" s="205"/>
      <c r="CTV53" s="205"/>
      <c r="CTW53" s="205"/>
      <c r="CTX53" s="205"/>
      <c r="CTY53" s="205"/>
      <c r="CTZ53" s="205"/>
      <c r="CUA53" s="205"/>
      <c r="CUB53" s="205"/>
      <c r="CUC53" s="205"/>
      <c r="CUD53" s="205"/>
      <c r="CUE53" s="205"/>
      <c r="CUF53" s="205"/>
      <c r="CUG53" s="205"/>
      <c r="CUH53" s="205"/>
      <c r="CUI53" s="205"/>
      <c r="CUJ53" s="205"/>
      <c r="CUK53" s="205"/>
      <c r="CUL53" s="205"/>
      <c r="CUM53" s="205"/>
      <c r="CUN53" s="205"/>
      <c r="CUO53" s="205"/>
      <c r="CUP53" s="205"/>
      <c r="CUQ53" s="205"/>
      <c r="CUR53" s="205"/>
      <c r="CUS53" s="205"/>
      <c r="CUT53" s="205"/>
      <c r="CUU53" s="205"/>
      <c r="CUV53" s="205"/>
      <c r="CUW53" s="205"/>
      <c r="CUX53" s="205"/>
      <c r="CUY53" s="205"/>
      <c r="CUZ53" s="205"/>
      <c r="CVA53" s="205"/>
      <c r="CVB53" s="205"/>
      <c r="CVC53" s="205"/>
      <c r="CVD53" s="205"/>
      <c r="CVE53" s="205"/>
      <c r="CVF53" s="205"/>
      <c r="CVG53" s="205"/>
      <c r="CVH53" s="205"/>
      <c r="CVI53" s="205"/>
      <c r="CVJ53" s="205"/>
      <c r="CVK53" s="205"/>
      <c r="CVL53" s="205"/>
      <c r="CVM53" s="205"/>
      <c r="CVN53" s="205"/>
      <c r="CVO53" s="205"/>
      <c r="CVP53" s="205"/>
      <c r="CVQ53" s="205"/>
      <c r="CVR53" s="205"/>
      <c r="CVS53" s="205"/>
      <c r="CVT53" s="205"/>
      <c r="CVU53" s="205"/>
      <c r="CVV53" s="205"/>
      <c r="CVW53" s="205"/>
      <c r="CVX53" s="205"/>
      <c r="CVY53" s="205"/>
      <c r="CVZ53" s="205"/>
      <c r="CWA53" s="205"/>
      <c r="CWB53" s="205"/>
      <c r="CWC53" s="205"/>
      <c r="CWD53" s="205"/>
      <c r="CWE53" s="205"/>
      <c r="CWF53" s="205"/>
      <c r="CWG53" s="205"/>
      <c r="CWH53" s="205"/>
      <c r="CWI53" s="205"/>
      <c r="CWJ53" s="205"/>
      <c r="CWK53" s="205"/>
      <c r="CWL53" s="205"/>
      <c r="CWM53" s="205"/>
      <c r="CWN53" s="205"/>
      <c r="CWO53" s="205"/>
      <c r="CWP53" s="205"/>
      <c r="CWQ53" s="205"/>
      <c r="CWR53" s="205"/>
      <c r="CWS53" s="205"/>
      <c r="CWT53" s="205"/>
      <c r="CWU53" s="205"/>
      <c r="CWV53" s="205"/>
      <c r="CWW53" s="205"/>
      <c r="CWX53" s="205"/>
      <c r="CWY53" s="205"/>
      <c r="CWZ53" s="205"/>
      <c r="CXA53" s="205"/>
      <c r="CXB53" s="205"/>
      <c r="CXC53" s="205"/>
      <c r="CXD53" s="205"/>
      <c r="CXE53" s="205"/>
      <c r="CXF53" s="205"/>
      <c r="CXG53" s="205"/>
      <c r="CXH53" s="205"/>
      <c r="CXI53" s="205"/>
      <c r="CXJ53" s="205"/>
      <c r="CXK53" s="205"/>
      <c r="CXL53" s="205"/>
      <c r="CXM53" s="205"/>
      <c r="CXN53" s="205"/>
      <c r="CXO53" s="205"/>
      <c r="CXP53" s="205"/>
      <c r="CXQ53" s="205"/>
      <c r="CXR53" s="205"/>
      <c r="CXS53" s="205"/>
      <c r="CXT53" s="205"/>
      <c r="CXU53" s="205"/>
      <c r="CXV53" s="205"/>
      <c r="CXW53" s="205"/>
      <c r="CXX53" s="205"/>
      <c r="CXY53" s="205"/>
      <c r="CXZ53" s="205"/>
      <c r="CYA53" s="205"/>
      <c r="CYB53" s="205"/>
      <c r="CYC53" s="205"/>
      <c r="CYD53" s="205"/>
      <c r="CYE53" s="205"/>
      <c r="CYF53" s="205"/>
      <c r="CYG53" s="205"/>
      <c r="CYH53" s="205"/>
      <c r="CYI53" s="205"/>
      <c r="CYJ53" s="205"/>
      <c r="CYK53" s="205"/>
      <c r="CYL53" s="205"/>
      <c r="CYM53" s="205"/>
      <c r="CYN53" s="205"/>
      <c r="CYO53" s="205"/>
      <c r="CYP53" s="205"/>
      <c r="CYQ53" s="205"/>
      <c r="CYR53" s="205"/>
      <c r="CYS53" s="205"/>
      <c r="CYT53" s="205"/>
      <c r="CYU53" s="205"/>
      <c r="CYV53" s="205"/>
      <c r="CYW53" s="205"/>
      <c r="CYX53" s="205"/>
      <c r="CYY53" s="205"/>
      <c r="CYZ53" s="205"/>
      <c r="CZA53" s="205"/>
      <c r="CZB53" s="205"/>
      <c r="CZC53" s="205"/>
      <c r="CZD53" s="205"/>
      <c r="CZE53" s="205"/>
      <c r="CZF53" s="205"/>
      <c r="CZG53" s="205"/>
      <c r="CZH53" s="205"/>
      <c r="CZI53" s="205"/>
      <c r="CZJ53" s="205"/>
      <c r="CZK53" s="205"/>
      <c r="CZL53" s="205"/>
      <c r="CZM53" s="205"/>
      <c r="CZN53" s="205"/>
      <c r="CZO53" s="205"/>
      <c r="CZP53" s="205"/>
      <c r="CZQ53" s="205"/>
      <c r="CZR53" s="205"/>
      <c r="CZS53" s="205"/>
      <c r="CZT53" s="205"/>
      <c r="CZU53" s="205"/>
      <c r="CZV53" s="205"/>
      <c r="CZW53" s="205"/>
      <c r="CZX53" s="205"/>
      <c r="CZY53" s="205"/>
      <c r="CZZ53" s="205"/>
      <c r="DAA53" s="205"/>
      <c r="DAB53" s="205"/>
      <c r="DAC53" s="205"/>
      <c r="DAD53" s="205"/>
      <c r="DAE53" s="205"/>
      <c r="DAF53" s="205"/>
      <c r="DAG53" s="205"/>
      <c r="DAH53" s="205"/>
      <c r="DAI53" s="205"/>
      <c r="DAJ53" s="205"/>
      <c r="DAK53" s="205"/>
      <c r="DAL53" s="205"/>
      <c r="DAM53" s="205"/>
      <c r="DAN53" s="205"/>
      <c r="DAO53" s="205"/>
      <c r="DAP53" s="205"/>
      <c r="DAQ53" s="205"/>
      <c r="DAR53" s="205"/>
      <c r="DAS53" s="205"/>
      <c r="DAT53" s="205"/>
      <c r="DAU53" s="205"/>
      <c r="DAV53" s="205"/>
      <c r="DAW53" s="205"/>
      <c r="DAX53" s="205"/>
      <c r="DAY53" s="205"/>
      <c r="DAZ53" s="205"/>
      <c r="DBA53" s="205"/>
      <c r="DBB53" s="205"/>
      <c r="DBC53" s="205"/>
      <c r="DBD53" s="205"/>
      <c r="DBE53" s="205"/>
      <c r="DBF53" s="205"/>
      <c r="DBG53" s="205"/>
      <c r="DBH53" s="205"/>
      <c r="DBI53" s="205"/>
      <c r="DBJ53" s="205"/>
      <c r="DBK53" s="205"/>
      <c r="DBL53" s="205"/>
      <c r="DBM53" s="205"/>
      <c r="DBN53" s="205"/>
      <c r="DBO53" s="205"/>
      <c r="DBP53" s="205"/>
      <c r="DBQ53" s="205"/>
      <c r="DBR53" s="205"/>
      <c r="DBS53" s="205"/>
      <c r="DBT53" s="205"/>
      <c r="DBU53" s="205"/>
      <c r="DBV53" s="205"/>
      <c r="DBW53" s="205"/>
      <c r="DBX53" s="205"/>
      <c r="DBY53" s="205"/>
      <c r="DBZ53" s="205"/>
      <c r="DCA53" s="205"/>
      <c r="DCB53" s="205"/>
      <c r="DCC53" s="205"/>
      <c r="DCD53" s="205"/>
      <c r="DCE53" s="205"/>
      <c r="DCF53" s="205"/>
      <c r="DCG53" s="205"/>
      <c r="DCH53" s="205"/>
      <c r="DCI53" s="205"/>
      <c r="DCJ53" s="205"/>
      <c r="DCK53" s="205"/>
      <c r="DCL53" s="205"/>
      <c r="DCM53" s="205"/>
      <c r="DCN53" s="205"/>
      <c r="DCO53" s="205"/>
      <c r="DCP53" s="205"/>
      <c r="DCQ53" s="205"/>
      <c r="DCR53" s="205"/>
      <c r="DCS53" s="205"/>
      <c r="DCT53" s="205"/>
      <c r="DCU53" s="205"/>
      <c r="DCV53" s="205"/>
      <c r="DCW53" s="205"/>
      <c r="DCX53" s="205"/>
      <c r="DCY53" s="205"/>
      <c r="DCZ53" s="205"/>
      <c r="DDA53" s="205"/>
      <c r="DDB53" s="205"/>
      <c r="DDC53" s="205"/>
      <c r="DDD53" s="205"/>
      <c r="DDE53" s="205"/>
      <c r="DDF53" s="205"/>
      <c r="DDG53" s="205"/>
      <c r="DDH53" s="205"/>
      <c r="DDI53" s="205"/>
      <c r="DDJ53" s="205"/>
      <c r="DDK53" s="205"/>
      <c r="DDL53" s="205"/>
      <c r="DDM53" s="205"/>
      <c r="DDN53" s="205"/>
      <c r="DDO53" s="205"/>
      <c r="DDP53" s="205"/>
      <c r="DDQ53" s="205"/>
      <c r="DDR53" s="205"/>
      <c r="DDS53" s="205"/>
      <c r="DDT53" s="205"/>
      <c r="DDU53" s="205"/>
      <c r="DDV53" s="205"/>
      <c r="DDW53" s="205"/>
      <c r="DDX53" s="205"/>
      <c r="DDY53" s="205"/>
      <c r="DDZ53" s="205"/>
      <c r="DEA53" s="205"/>
      <c r="DEB53" s="205"/>
      <c r="DEC53" s="205"/>
      <c r="DED53" s="205"/>
      <c r="DEE53" s="205"/>
      <c r="DEF53" s="205"/>
      <c r="DEG53" s="205"/>
      <c r="DEH53" s="205"/>
      <c r="DEI53" s="205"/>
      <c r="DEJ53" s="205"/>
      <c r="DEK53" s="205"/>
      <c r="DEL53" s="205"/>
      <c r="DEM53" s="205"/>
      <c r="DEN53" s="205"/>
      <c r="DEO53" s="205"/>
      <c r="DEP53" s="205"/>
      <c r="DEQ53" s="205"/>
      <c r="DER53" s="205"/>
      <c r="DES53" s="205"/>
      <c r="DET53" s="205"/>
      <c r="DEU53" s="205"/>
      <c r="DEV53" s="205"/>
      <c r="DEW53" s="205"/>
      <c r="DEX53" s="205"/>
      <c r="DEY53" s="205"/>
      <c r="DEZ53" s="205"/>
      <c r="DFA53" s="205"/>
      <c r="DFB53" s="205"/>
      <c r="DFC53" s="205"/>
      <c r="DFD53" s="205"/>
      <c r="DFE53" s="205"/>
      <c r="DFF53" s="205"/>
      <c r="DFG53" s="205"/>
      <c r="DFH53" s="205"/>
      <c r="DFI53" s="205"/>
      <c r="DFJ53" s="205"/>
      <c r="DFK53" s="205"/>
      <c r="DFL53" s="205"/>
      <c r="DFM53" s="205"/>
      <c r="DFN53" s="205"/>
      <c r="DFO53" s="205"/>
      <c r="DFP53" s="205"/>
      <c r="DFQ53" s="205"/>
      <c r="DFR53" s="205"/>
      <c r="DFS53" s="205"/>
      <c r="DFT53" s="205"/>
      <c r="DFU53" s="205"/>
      <c r="DFV53" s="205"/>
      <c r="DFW53" s="205"/>
      <c r="DFX53" s="205"/>
      <c r="DFY53" s="205"/>
      <c r="DFZ53" s="205"/>
      <c r="DGA53" s="205"/>
      <c r="DGB53" s="205"/>
      <c r="DGC53" s="205"/>
      <c r="DGD53" s="205"/>
      <c r="DGE53" s="205"/>
      <c r="DGF53" s="205"/>
      <c r="DGG53" s="205"/>
      <c r="DGH53" s="205"/>
      <c r="DGI53" s="205"/>
      <c r="DGJ53" s="205"/>
      <c r="DGK53" s="205"/>
      <c r="DGL53" s="205"/>
      <c r="DGM53" s="205"/>
      <c r="DGN53" s="205"/>
      <c r="DGO53" s="205"/>
      <c r="DGP53" s="205"/>
      <c r="DGQ53" s="205"/>
      <c r="DGR53" s="205"/>
      <c r="DGS53" s="205"/>
      <c r="DGT53" s="205"/>
      <c r="DGU53" s="205"/>
      <c r="DGV53" s="205"/>
      <c r="DGW53" s="205"/>
      <c r="DGX53" s="205"/>
      <c r="DGY53" s="205"/>
      <c r="DGZ53" s="205"/>
      <c r="DHA53" s="205"/>
      <c r="DHB53" s="205"/>
      <c r="DHC53" s="205"/>
      <c r="DHD53" s="205"/>
      <c r="DHE53" s="205"/>
      <c r="DHF53" s="205"/>
      <c r="DHG53" s="205"/>
      <c r="DHH53" s="205"/>
      <c r="DHI53" s="205"/>
      <c r="DHJ53" s="205"/>
      <c r="DHK53" s="205"/>
      <c r="DHL53" s="205"/>
      <c r="DHM53" s="205"/>
      <c r="DHN53" s="205"/>
      <c r="DHO53" s="205"/>
      <c r="DHP53" s="205"/>
      <c r="DHQ53" s="205"/>
      <c r="DHR53" s="205"/>
      <c r="DHS53" s="205"/>
      <c r="DHT53" s="205"/>
      <c r="DHU53" s="205"/>
      <c r="DHV53" s="205"/>
      <c r="DHW53" s="205"/>
      <c r="DHX53" s="205"/>
      <c r="DHY53" s="205"/>
      <c r="DHZ53" s="205"/>
      <c r="DIA53" s="205"/>
      <c r="DIB53" s="205"/>
      <c r="DIC53" s="205"/>
      <c r="DID53" s="205"/>
      <c r="DIE53" s="205"/>
      <c r="DIF53" s="205"/>
      <c r="DIG53" s="205"/>
      <c r="DIH53" s="205"/>
      <c r="DII53" s="205"/>
      <c r="DIJ53" s="205"/>
      <c r="DIK53" s="205"/>
      <c r="DIL53" s="205"/>
      <c r="DIM53" s="205"/>
      <c r="DIN53" s="205"/>
      <c r="DIO53" s="205"/>
      <c r="DIP53" s="205"/>
      <c r="DIQ53" s="205"/>
      <c r="DIR53" s="205"/>
      <c r="DIS53" s="205"/>
      <c r="DIT53" s="205"/>
      <c r="DIU53" s="205"/>
      <c r="DIV53" s="205"/>
      <c r="DIW53" s="205"/>
      <c r="DIX53" s="205"/>
      <c r="DIY53" s="205"/>
      <c r="DIZ53" s="205"/>
      <c r="DJA53" s="205"/>
      <c r="DJB53" s="205"/>
      <c r="DJC53" s="205"/>
      <c r="DJD53" s="205"/>
      <c r="DJE53" s="205"/>
      <c r="DJF53" s="205"/>
      <c r="DJG53" s="205"/>
      <c r="DJH53" s="205"/>
      <c r="DJI53" s="205"/>
      <c r="DJJ53" s="205"/>
      <c r="DJK53" s="205"/>
      <c r="DJL53" s="205"/>
      <c r="DJM53" s="205"/>
      <c r="DJN53" s="205"/>
      <c r="DJO53" s="205"/>
      <c r="DJP53" s="205"/>
      <c r="DJQ53" s="205"/>
      <c r="DJR53" s="205"/>
      <c r="DJS53" s="205"/>
      <c r="DJT53" s="205"/>
      <c r="DJU53" s="205"/>
      <c r="DJV53" s="205"/>
      <c r="DJW53" s="205"/>
      <c r="DJX53" s="205"/>
      <c r="DJY53" s="205"/>
      <c r="DJZ53" s="205"/>
      <c r="DKA53" s="205"/>
      <c r="DKB53" s="205"/>
      <c r="DKC53" s="205"/>
      <c r="DKD53" s="205"/>
      <c r="DKE53" s="205"/>
      <c r="DKF53" s="205"/>
      <c r="DKG53" s="205"/>
      <c r="DKH53" s="205"/>
      <c r="DKI53" s="205"/>
      <c r="DKJ53" s="205"/>
      <c r="DKK53" s="205"/>
      <c r="DKL53" s="205"/>
      <c r="DKM53" s="205"/>
      <c r="DKN53" s="205"/>
      <c r="DKO53" s="205"/>
      <c r="DKP53" s="205"/>
      <c r="DKQ53" s="205"/>
      <c r="DKR53" s="205"/>
      <c r="DKS53" s="205"/>
      <c r="DKT53" s="205"/>
      <c r="DKU53" s="205"/>
      <c r="DKV53" s="205"/>
      <c r="DKW53" s="205"/>
      <c r="DKX53" s="205"/>
      <c r="DKY53" s="205"/>
      <c r="DKZ53" s="205"/>
      <c r="DLA53" s="205"/>
      <c r="DLB53" s="205"/>
      <c r="DLC53" s="205"/>
      <c r="DLD53" s="205"/>
      <c r="DLE53" s="205"/>
      <c r="DLF53" s="205"/>
      <c r="DLG53" s="205"/>
      <c r="DLH53" s="205"/>
      <c r="DLI53" s="205"/>
      <c r="DLJ53" s="205"/>
      <c r="DLK53" s="205"/>
      <c r="DLL53" s="205"/>
      <c r="DLM53" s="205"/>
      <c r="DLN53" s="205"/>
      <c r="DLO53" s="205"/>
      <c r="DLP53" s="205"/>
      <c r="DLQ53" s="205"/>
      <c r="DLR53" s="205"/>
      <c r="DLS53" s="205"/>
      <c r="DLT53" s="205"/>
      <c r="DLU53" s="205"/>
      <c r="DLV53" s="205"/>
      <c r="DLW53" s="205"/>
      <c r="DLX53" s="205"/>
      <c r="DLY53" s="205"/>
      <c r="DLZ53" s="205"/>
      <c r="DMA53" s="205"/>
      <c r="DMB53" s="205"/>
      <c r="DMC53" s="205"/>
      <c r="DMD53" s="205"/>
      <c r="DME53" s="205"/>
      <c r="DMF53" s="205"/>
      <c r="DMG53" s="205"/>
      <c r="DMH53" s="205"/>
      <c r="DMI53" s="205"/>
      <c r="DMJ53" s="205"/>
      <c r="DMK53" s="205"/>
      <c r="DML53" s="205"/>
      <c r="DMM53" s="205"/>
      <c r="DMN53" s="205"/>
      <c r="DMO53" s="205"/>
      <c r="DMP53" s="205"/>
      <c r="DMQ53" s="205"/>
      <c r="DMR53" s="205"/>
      <c r="DMS53" s="205"/>
      <c r="DMT53" s="205"/>
      <c r="DMU53" s="205"/>
      <c r="DMV53" s="205"/>
      <c r="DMW53" s="205"/>
      <c r="DMX53" s="205"/>
      <c r="DMY53" s="205"/>
      <c r="DMZ53" s="205"/>
      <c r="DNA53" s="205"/>
      <c r="DNB53" s="205"/>
      <c r="DNC53" s="205"/>
      <c r="DND53" s="205"/>
      <c r="DNE53" s="205"/>
      <c r="DNF53" s="205"/>
      <c r="DNG53" s="205"/>
      <c r="DNH53" s="205"/>
      <c r="DNI53" s="205"/>
      <c r="DNJ53" s="205"/>
      <c r="DNK53" s="205"/>
      <c r="DNL53" s="205"/>
      <c r="DNM53" s="205"/>
      <c r="DNN53" s="205"/>
      <c r="DNO53" s="205"/>
      <c r="DNP53" s="205"/>
      <c r="DNQ53" s="205"/>
      <c r="DNR53" s="205"/>
      <c r="DNS53" s="205"/>
      <c r="DNT53" s="205"/>
      <c r="DNU53" s="205"/>
      <c r="DNV53" s="205"/>
      <c r="DNW53" s="205"/>
      <c r="DNX53" s="205"/>
      <c r="DNY53" s="205"/>
      <c r="DNZ53" s="205"/>
      <c r="DOA53" s="205"/>
      <c r="DOB53" s="205"/>
      <c r="DOC53" s="205"/>
      <c r="DOD53" s="205"/>
      <c r="DOE53" s="205"/>
      <c r="DOF53" s="205"/>
      <c r="DOG53" s="205"/>
      <c r="DOH53" s="205"/>
      <c r="DOI53" s="205"/>
      <c r="DOJ53" s="205"/>
      <c r="DOK53" s="205"/>
      <c r="DOL53" s="205"/>
      <c r="DOM53" s="205"/>
      <c r="DON53" s="205"/>
      <c r="DOO53" s="205"/>
      <c r="DOP53" s="205"/>
      <c r="DOQ53" s="205"/>
      <c r="DOR53" s="205"/>
      <c r="DOS53" s="205"/>
      <c r="DOT53" s="205"/>
      <c r="DOU53" s="205"/>
      <c r="DOV53" s="205"/>
      <c r="DOW53" s="205"/>
      <c r="DOX53" s="205"/>
      <c r="DOY53" s="205"/>
      <c r="DOZ53" s="205"/>
      <c r="DPA53" s="205"/>
      <c r="DPB53" s="205"/>
      <c r="DPC53" s="205"/>
      <c r="DPD53" s="205"/>
      <c r="DPE53" s="205"/>
      <c r="DPF53" s="205"/>
      <c r="DPG53" s="205"/>
      <c r="DPH53" s="205"/>
      <c r="DPI53" s="205"/>
      <c r="DPJ53" s="205"/>
      <c r="DPK53" s="205"/>
      <c r="DPL53" s="205"/>
      <c r="DPM53" s="205"/>
      <c r="DPN53" s="205"/>
      <c r="DPO53" s="205"/>
      <c r="DPP53" s="205"/>
      <c r="DPQ53" s="205"/>
      <c r="DPR53" s="205"/>
      <c r="DPS53" s="205"/>
      <c r="DPT53" s="205"/>
      <c r="DPU53" s="205"/>
      <c r="DPV53" s="205"/>
      <c r="DPW53" s="205"/>
      <c r="DPX53" s="205"/>
      <c r="DPY53" s="205"/>
      <c r="DPZ53" s="205"/>
      <c r="DQA53" s="205"/>
      <c r="DQB53" s="205"/>
      <c r="DQC53" s="205"/>
      <c r="DQD53" s="205"/>
      <c r="DQE53" s="205"/>
      <c r="DQF53" s="205"/>
      <c r="DQG53" s="205"/>
      <c r="DQH53" s="205"/>
      <c r="DQI53" s="205"/>
      <c r="DQJ53" s="205"/>
      <c r="DQK53" s="205"/>
      <c r="DQL53" s="205"/>
      <c r="DQM53" s="205"/>
      <c r="DQN53" s="205"/>
      <c r="DQO53" s="205"/>
      <c r="DQP53" s="205"/>
      <c r="DQQ53" s="205"/>
      <c r="DQR53" s="205"/>
      <c r="DQS53" s="205"/>
      <c r="DQT53" s="205"/>
      <c r="DQU53" s="205"/>
      <c r="DQV53" s="205"/>
      <c r="DQW53" s="205"/>
      <c r="DQX53" s="205"/>
      <c r="DQY53" s="205"/>
      <c r="DQZ53" s="205"/>
      <c r="DRA53" s="205"/>
      <c r="DRB53" s="205"/>
      <c r="DRC53" s="205"/>
      <c r="DRD53" s="205"/>
      <c r="DRE53" s="205"/>
      <c r="DRF53" s="205"/>
      <c r="DRG53" s="205"/>
      <c r="DRH53" s="205"/>
      <c r="DRI53" s="205"/>
      <c r="DRJ53" s="205"/>
      <c r="DRK53" s="205"/>
      <c r="DRL53" s="205"/>
      <c r="DRM53" s="205"/>
      <c r="DRN53" s="205"/>
      <c r="DRO53" s="205"/>
      <c r="DRP53" s="205"/>
      <c r="DRQ53" s="205"/>
      <c r="DRR53" s="205"/>
      <c r="DRS53" s="205"/>
      <c r="DRT53" s="205"/>
      <c r="DRU53" s="205"/>
      <c r="DRV53" s="205"/>
      <c r="DRW53" s="205"/>
      <c r="DRX53" s="205"/>
      <c r="DRY53" s="205"/>
      <c r="DRZ53" s="205"/>
      <c r="DSA53" s="205"/>
      <c r="DSB53" s="205"/>
      <c r="DSC53" s="205"/>
      <c r="DSD53" s="205"/>
      <c r="DSE53" s="205"/>
      <c r="DSF53" s="205"/>
      <c r="DSG53" s="205"/>
      <c r="DSH53" s="205"/>
      <c r="DSI53" s="205"/>
      <c r="DSJ53" s="205"/>
      <c r="DSK53" s="205"/>
      <c r="DSL53" s="205"/>
      <c r="DSM53" s="205"/>
      <c r="DSN53" s="205"/>
      <c r="DSO53" s="205"/>
      <c r="DSP53" s="205"/>
      <c r="DSQ53" s="205"/>
      <c r="DSR53" s="205"/>
      <c r="DSS53" s="205"/>
      <c r="DST53" s="205"/>
      <c r="DSU53" s="205"/>
      <c r="DSV53" s="205"/>
      <c r="DSW53" s="205"/>
      <c r="DSX53" s="205"/>
      <c r="DSY53" s="205"/>
      <c r="DSZ53" s="205"/>
      <c r="DTA53" s="205"/>
      <c r="DTB53" s="205"/>
      <c r="DTC53" s="205"/>
      <c r="DTD53" s="205"/>
      <c r="DTE53" s="205"/>
      <c r="DTF53" s="205"/>
      <c r="DTG53" s="205"/>
      <c r="DTH53" s="205"/>
      <c r="DTI53" s="205"/>
      <c r="DTJ53" s="205"/>
      <c r="DTK53" s="205"/>
      <c r="DTL53" s="205"/>
      <c r="DTM53" s="205"/>
      <c r="DTN53" s="205"/>
      <c r="DTO53" s="205"/>
      <c r="DTP53" s="205"/>
      <c r="DTQ53" s="205"/>
      <c r="DTR53" s="205"/>
      <c r="DTS53" s="205"/>
      <c r="DTT53" s="205"/>
      <c r="DTU53" s="205"/>
      <c r="DTV53" s="205"/>
      <c r="DTW53" s="205"/>
      <c r="DTX53" s="205"/>
      <c r="DTY53" s="205"/>
      <c r="DTZ53" s="205"/>
      <c r="DUA53" s="205"/>
      <c r="DUB53" s="205"/>
      <c r="DUC53" s="205"/>
      <c r="DUD53" s="205"/>
      <c r="DUE53" s="205"/>
      <c r="DUF53" s="205"/>
      <c r="DUG53" s="205"/>
      <c r="DUH53" s="205"/>
      <c r="DUI53" s="205"/>
      <c r="DUJ53" s="205"/>
      <c r="DUK53" s="205"/>
      <c r="DUL53" s="205"/>
      <c r="DUM53" s="205"/>
      <c r="DUN53" s="205"/>
      <c r="DUO53" s="205"/>
      <c r="DUP53" s="205"/>
      <c r="DUQ53" s="205"/>
      <c r="DUR53" s="205"/>
      <c r="DUS53" s="205"/>
      <c r="DUT53" s="205"/>
      <c r="DUU53" s="205"/>
      <c r="DUV53" s="205"/>
      <c r="DUW53" s="205"/>
      <c r="DUX53" s="205"/>
      <c r="DUY53" s="205"/>
      <c r="DUZ53" s="205"/>
      <c r="DVA53" s="205"/>
      <c r="DVB53" s="205"/>
      <c r="DVC53" s="205"/>
      <c r="DVD53" s="205"/>
      <c r="DVE53" s="205"/>
      <c r="DVF53" s="205"/>
      <c r="DVG53" s="205"/>
      <c r="DVH53" s="205"/>
      <c r="DVI53" s="205"/>
      <c r="DVJ53" s="205"/>
      <c r="DVK53" s="205"/>
      <c r="DVL53" s="205"/>
      <c r="DVM53" s="205"/>
      <c r="DVN53" s="205"/>
      <c r="DVO53" s="205"/>
      <c r="DVP53" s="205"/>
      <c r="DVQ53" s="205"/>
      <c r="DVR53" s="205"/>
      <c r="DVS53" s="205"/>
      <c r="DVT53" s="205"/>
      <c r="DVU53" s="205"/>
      <c r="DVV53" s="205"/>
      <c r="DVW53" s="205"/>
      <c r="DVX53" s="205"/>
      <c r="DVY53" s="205"/>
      <c r="DVZ53" s="205"/>
      <c r="DWA53" s="205"/>
      <c r="DWB53" s="205"/>
      <c r="DWC53" s="205"/>
      <c r="DWD53" s="205"/>
      <c r="DWE53" s="205"/>
      <c r="DWF53" s="205"/>
      <c r="DWG53" s="205"/>
      <c r="DWH53" s="205"/>
      <c r="DWI53" s="205"/>
      <c r="DWJ53" s="205"/>
      <c r="DWK53" s="205"/>
      <c r="DWL53" s="205"/>
      <c r="DWM53" s="205"/>
      <c r="DWN53" s="205"/>
      <c r="DWO53" s="205"/>
      <c r="DWP53" s="205"/>
      <c r="DWQ53" s="205"/>
      <c r="DWR53" s="205"/>
      <c r="DWS53" s="205"/>
      <c r="DWT53" s="205"/>
      <c r="DWU53" s="205"/>
      <c r="DWV53" s="205"/>
      <c r="DWW53" s="205"/>
      <c r="DWX53" s="205"/>
      <c r="DWY53" s="205"/>
      <c r="DWZ53" s="205"/>
      <c r="DXA53" s="205"/>
      <c r="DXB53" s="205"/>
      <c r="DXC53" s="205"/>
      <c r="DXD53" s="205"/>
      <c r="DXE53" s="205"/>
      <c r="DXF53" s="205"/>
      <c r="DXG53" s="205"/>
      <c r="DXH53" s="205"/>
      <c r="DXI53" s="205"/>
      <c r="DXJ53" s="205"/>
      <c r="DXK53" s="205"/>
      <c r="DXL53" s="205"/>
      <c r="DXM53" s="205"/>
      <c r="DXN53" s="205"/>
      <c r="DXO53" s="205"/>
      <c r="DXP53" s="205"/>
      <c r="DXQ53" s="205"/>
      <c r="DXR53" s="205"/>
      <c r="DXS53" s="205"/>
      <c r="DXT53" s="205"/>
      <c r="DXU53" s="205"/>
      <c r="DXV53" s="205"/>
      <c r="DXW53" s="205"/>
      <c r="DXX53" s="205"/>
      <c r="DXY53" s="205"/>
      <c r="DXZ53" s="205"/>
      <c r="DYA53" s="205"/>
      <c r="DYB53" s="205"/>
      <c r="DYC53" s="205"/>
      <c r="DYD53" s="205"/>
      <c r="DYE53" s="205"/>
      <c r="DYF53" s="205"/>
      <c r="DYG53" s="205"/>
      <c r="DYH53" s="205"/>
      <c r="DYI53" s="205"/>
      <c r="DYJ53" s="205"/>
      <c r="DYK53" s="205"/>
      <c r="DYL53" s="205"/>
      <c r="DYM53" s="205"/>
      <c r="DYN53" s="205"/>
      <c r="DYO53" s="205"/>
      <c r="DYP53" s="205"/>
      <c r="DYQ53" s="205"/>
      <c r="DYR53" s="205"/>
      <c r="DYS53" s="205"/>
      <c r="DYT53" s="205"/>
      <c r="DYU53" s="205"/>
      <c r="DYV53" s="205"/>
      <c r="DYW53" s="205"/>
      <c r="DYX53" s="205"/>
      <c r="DYY53" s="205"/>
      <c r="DYZ53" s="205"/>
      <c r="DZA53" s="205"/>
      <c r="DZB53" s="205"/>
      <c r="DZC53" s="205"/>
      <c r="DZD53" s="205"/>
      <c r="DZE53" s="205"/>
      <c r="DZF53" s="205"/>
      <c r="DZG53" s="205"/>
      <c r="DZH53" s="205"/>
      <c r="DZI53" s="205"/>
      <c r="DZJ53" s="205"/>
      <c r="DZK53" s="205"/>
      <c r="DZL53" s="205"/>
      <c r="DZM53" s="205"/>
      <c r="DZN53" s="205"/>
      <c r="DZO53" s="205"/>
      <c r="DZP53" s="205"/>
      <c r="DZQ53" s="205"/>
      <c r="DZR53" s="205"/>
      <c r="DZS53" s="205"/>
      <c r="DZT53" s="205"/>
      <c r="DZU53" s="205"/>
      <c r="DZV53" s="205"/>
      <c r="DZW53" s="205"/>
      <c r="DZX53" s="205"/>
      <c r="DZY53" s="205"/>
      <c r="DZZ53" s="205"/>
      <c r="EAA53" s="205"/>
      <c r="EAB53" s="205"/>
      <c r="EAC53" s="205"/>
      <c r="EAD53" s="205"/>
      <c r="EAE53" s="205"/>
      <c r="EAF53" s="205"/>
      <c r="EAG53" s="205"/>
      <c r="EAH53" s="205"/>
      <c r="EAI53" s="205"/>
      <c r="EAJ53" s="205"/>
      <c r="EAK53" s="205"/>
      <c r="EAL53" s="205"/>
      <c r="EAM53" s="205"/>
      <c r="EAN53" s="205"/>
      <c r="EAO53" s="205"/>
      <c r="EAP53" s="205"/>
      <c r="EAQ53" s="205"/>
      <c r="EAR53" s="205"/>
      <c r="EAS53" s="205"/>
      <c r="EAT53" s="205"/>
      <c r="EAU53" s="205"/>
      <c r="EAV53" s="205"/>
      <c r="EAW53" s="205"/>
      <c r="EAX53" s="205"/>
      <c r="EAY53" s="205"/>
      <c r="EAZ53" s="205"/>
      <c r="EBA53" s="205"/>
      <c r="EBB53" s="205"/>
      <c r="EBC53" s="205"/>
      <c r="EBD53" s="205"/>
      <c r="EBE53" s="205"/>
      <c r="EBF53" s="205"/>
      <c r="EBG53" s="205"/>
      <c r="EBH53" s="205"/>
      <c r="EBI53" s="205"/>
      <c r="EBJ53" s="205"/>
      <c r="EBK53" s="205"/>
      <c r="EBL53" s="205"/>
      <c r="EBM53" s="205"/>
      <c r="EBN53" s="205"/>
      <c r="EBO53" s="205"/>
      <c r="EBP53" s="205"/>
      <c r="EBQ53" s="205"/>
      <c r="EBR53" s="205"/>
      <c r="EBS53" s="205"/>
      <c r="EBT53" s="205"/>
      <c r="EBU53" s="205"/>
      <c r="EBV53" s="205"/>
      <c r="EBW53" s="205"/>
      <c r="EBX53" s="205"/>
      <c r="EBY53" s="205"/>
      <c r="EBZ53" s="205"/>
      <c r="ECA53" s="205"/>
      <c r="ECB53" s="205"/>
      <c r="ECC53" s="205"/>
      <c r="ECD53" s="205"/>
      <c r="ECE53" s="205"/>
      <c r="ECF53" s="205"/>
      <c r="ECG53" s="205"/>
      <c r="ECH53" s="205"/>
      <c r="ECI53" s="205"/>
      <c r="ECJ53" s="205"/>
      <c r="ECK53" s="205"/>
      <c r="ECL53" s="205"/>
      <c r="ECM53" s="205"/>
      <c r="ECN53" s="205"/>
      <c r="ECO53" s="205"/>
      <c r="ECP53" s="205"/>
      <c r="ECQ53" s="205"/>
      <c r="ECR53" s="205"/>
      <c r="ECS53" s="205"/>
      <c r="ECT53" s="205"/>
      <c r="ECU53" s="205"/>
      <c r="ECV53" s="205"/>
      <c r="ECW53" s="205"/>
      <c r="ECX53" s="205"/>
      <c r="ECY53" s="205"/>
      <c r="ECZ53" s="205"/>
      <c r="EDA53" s="205"/>
      <c r="EDB53" s="205"/>
      <c r="EDC53" s="205"/>
      <c r="EDD53" s="205"/>
      <c r="EDE53" s="205"/>
      <c r="EDF53" s="205"/>
      <c r="EDG53" s="205"/>
      <c r="EDH53" s="205"/>
      <c r="EDI53" s="205"/>
      <c r="EDJ53" s="205"/>
      <c r="EDK53" s="205"/>
      <c r="EDL53" s="205"/>
      <c r="EDM53" s="205"/>
      <c r="EDN53" s="205"/>
      <c r="EDO53" s="205"/>
      <c r="EDP53" s="205"/>
      <c r="EDQ53" s="205"/>
      <c r="EDR53" s="205"/>
      <c r="EDS53" s="205"/>
      <c r="EDT53" s="205"/>
      <c r="EDU53" s="205"/>
      <c r="EDV53" s="205"/>
      <c r="EDW53" s="205"/>
      <c r="EDX53" s="205"/>
      <c r="EDY53" s="205"/>
      <c r="EDZ53" s="205"/>
      <c r="EEA53" s="205"/>
      <c r="EEB53" s="205"/>
      <c r="EEC53" s="205"/>
      <c r="EED53" s="205"/>
      <c r="EEE53" s="205"/>
      <c r="EEF53" s="205"/>
      <c r="EEG53" s="205"/>
      <c r="EEH53" s="205"/>
      <c r="EEI53" s="205"/>
      <c r="EEJ53" s="205"/>
      <c r="EEK53" s="205"/>
      <c r="EEL53" s="205"/>
      <c r="EEM53" s="205"/>
      <c r="EEN53" s="205"/>
      <c r="EEO53" s="205"/>
      <c r="EEP53" s="205"/>
      <c r="EEQ53" s="205"/>
      <c r="EER53" s="205"/>
      <c r="EES53" s="205"/>
      <c r="EET53" s="205"/>
      <c r="EEU53" s="205"/>
      <c r="EEV53" s="205"/>
      <c r="EEW53" s="205"/>
      <c r="EEX53" s="205"/>
      <c r="EEY53" s="205"/>
      <c r="EEZ53" s="205"/>
      <c r="EFA53" s="205"/>
      <c r="EFB53" s="205"/>
      <c r="EFC53" s="205"/>
      <c r="EFD53" s="205"/>
      <c r="EFE53" s="205"/>
      <c r="EFF53" s="205"/>
      <c r="EFG53" s="205"/>
      <c r="EFH53" s="205"/>
      <c r="EFI53" s="205"/>
      <c r="EFJ53" s="205"/>
      <c r="EFK53" s="205"/>
      <c r="EFL53" s="205"/>
      <c r="EFM53" s="205"/>
      <c r="EFN53" s="205"/>
      <c r="EFO53" s="205"/>
      <c r="EFP53" s="205"/>
      <c r="EFQ53" s="205"/>
      <c r="EFR53" s="205"/>
      <c r="EFS53" s="205"/>
      <c r="EFT53" s="205"/>
      <c r="EFU53" s="205"/>
      <c r="EFV53" s="205"/>
      <c r="EFW53" s="205"/>
      <c r="EFX53" s="205"/>
      <c r="EFY53" s="205"/>
      <c r="EFZ53" s="205"/>
      <c r="EGA53" s="205"/>
      <c r="EGB53" s="205"/>
      <c r="EGC53" s="205"/>
      <c r="EGD53" s="205"/>
      <c r="EGE53" s="205"/>
      <c r="EGF53" s="205"/>
      <c r="EGG53" s="205"/>
      <c r="EGH53" s="205"/>
      <c r="EGI53" s="205"/>
      <c r="EGJ53" s="205"/>
      <c r="EGK53" s="205"/>
      <c r="EGL53" s="205"/>
      <c r="EGM53" s="205"/>
      <c r="EGN53" s="205"/>
      <c r="EGO53" s="205"/>
      <c r="EGP53" s="205"/>
      <c r="EGQ53" s="205"/>
      <c r="EGR53" s="205"/>
      <c r="EGS53" s="205"/>
      <c r="EGT53" s="205"/>
      <c r="EGU53" s="205"/>
      <c r="EGV53" s="205"/>
      <c r="EGW53" s="205"/>
      <c r="EGX53" s="205"/>
      <c r="EGY53" s="205"/>
      <c r="EGZ53" s="205"/>
      <c r="EHA53" s="205"/>
      <c r="EHB53" s="205"/>
      <c r="EHC53" s="205"/>
      <c r="EHD53" s="205"/>
      <c r="EHE53" s="205"/>
      <c r="EHF53" s="205"/>
      <c r="EHG53" s="205"/>
      <c r="EHH53" s="205"/>
      <c r="EHI53" s="205"/>
      <c r="EHJ53" s="205"/>
      <c r="EHK53" s="205"/>
      <c r="EHL53" s="205"/>
      <c r="EHM53" s="205"/>
      <c r="EHN53" s="205"/>
      <c r="EHO53" s="205"/>
      <c r="EHP53" s="205"/>
      <c r="EHQ53" s="205"/>
      <c r="EHR53" s="205"/>
      <c r="EHS53" s="205"/>
      <c r="EHT53" s="205"/>
      <c r="EHU53" s="205"/>
      <c r="EHV53" s="205"/>
      <c r="EHW53" s="205"/>
      <c r="EHX53" s="205"/>
      <c r="EHY53" s="205"/>
      <c r="EHZ53" s="205"/>
      <c r="EIA53" s="205"/>
      <c r="EIB53" s="205"/>
      <c r="EIC53" s="205"/>
      <c r="EID53" s="205"/>
      <c r="EIE53" s="205"/>
      <c r="EIF53" s="205"/>
      <c r="EIG53" s="205"/>
      <c r="EIH53" s="205"/>
      <c r="EII53" s="205"/>
      <c r="EIJ53" s="205"/>
      <c r="EIK53" s="205"/>
      <c r="EIL53" s="205"/>
      <c r="EIM53" s="205"/>
      <c r="EIN53" s="205"/>
      <c r="EIO53" s="205"/>
      <c r="EIP53" s="205"/>
      <c r="EIQ53" s="205"/>
      <c r="EIR53" s="205"/>
      <c r="EIS53" s="205"/>
      <c r="EIT53" s="205"/>
      <c r="EIU53" s="205"/>
      <c r="EIV53" s="205"/>
      <c r="EIW53" s="205"/>
      <c r="EIX53" s="205"/>
      <c r="EIY53" s="205"/>
      <c r="EIZ53" s="205"/>
      <c r="EJA53" s="205"/>
      <c r="EJB53" s="205"/>
      <c r="EJC53" s="205"/>
      <c r="EJD53" s="205"/>
      <c r="EJE53" s="205"/>
      <c r="EJF53" s="205"/>
      <c r="EJG53" s="205"/>
      <c r="EJH53" s="205"/>
      <c r="EJI53" s="205"/>
      <c r="EJJ53" s="205"/>
      <c r="EJK53" s="205"/>
      <c r="EJL53" s="205"/>
      <c r="EJM53" s="205"/>
      <c r="EJN53" s="205"/>
      <c r="EJO53" s="205"/>
      <c r="EJP53" s="205"/>
      <c r="EJQ53" s="205"/>
      <c r="EJR53" s="205"/>
      <c r="EJS53" s="205"/>
      <c r="EJT53" s="205"/>
      <c r="EJU53" s="205"/>
      <c r="EJV53" s="205"/>
      <c r="EJW53" s="205"/>
      <c r="EJX53" s="205"/>
      <c r="EJY53" s="205"/>
      <c r="EJZ53" s="205"/>
      <c r="EKA53" s="205"/>
      <c r="EKB53" s="205"/>
      <c r="EKC53" s="205"/>
      <c r="EKD53" s="205"/>
      <c r="EKE53" s="205"/>
      <c r="EKF53" s="205"/>
      <c r="EKG53" s="205"/>
      <c r="EKH53" s="205"/>
      <c r="EKI53" s="205"/>
      <c r="EKJ53" s="205"/>
      <c r="EKK53" s="205"/>
      <c r="EKL53" s="205"/>
      <c r="EKM53" s="205"/>
      <c r="EKN53" s="205"/>
      <c r="EKO53" s="205"/>
      <c r="EKP53" s="205"/>
      <c r="EKQ53" s="205"/>
      <c r="EKR53" s="205"/>
      <c r="EKS53" s="205"/>
      <c r="EKT53" s="205"/>
      <c r="EKU53" s="205"/>
      <c r="EKV53" s="205"/>
      <c r="EKW53" s="205"/>
      <c r="EKX53" s="205"/>
      <c r="EKY53" s="205"/>
      <c r="EKZ53" s="205"/>
      <c r="ELA53" s="205"/>
      <c r="ELB53" s="205"/>
      <c r="ELC53" s="205"/>
      <c r="ELD53" s="205"/>
      <c r="ELE53" s="205"/>
      <c r="ELF53" s="205"/>
      <c r="ELG53" s="205"/>
      <c r="ELH53" s="205"/>
      <c r="ELI53" s="205"/>
      <c r="ELJ53" s="205"/>
      <c r="ELK53" s="205"/>
      <c r="ELL53" s="205"/>
      <c r="ELM53" s="205"/>
      <c r="ELN53" s="205"/>
      <c r="ELO53" s="205"/>
      <c r="ELP53" s="205"/>
      <c r="ELQ53" s="205"/>
      <c r="ELR53" s="205"/>
      <c r="ELS53" s="205"/>
      <c r="ELT53" s="205"/>
      <c r="ELU53" s="205"/>
      <c r="ELV53" s="205"/>
      <c r="ELW53" s="205"/>
      <c r="ELX53" s="205"/>
      <c r="ELY53" s="205"/>
      <c r="ELZ53" s="205"/>
      <c r="EMA53" s="205"/>
      <c r="EMB53" s="205"/>
      <c r="EMC53" s="205"/>
      <c r="EMD53" s="205"/>
      <c r="EME53" s="205"/>
      <c r="EMF53" s="205"/>
      <c r="EMG53" s="205"/>
      <c r="EMH53" s="205"/>
      <c r="EMI53" s="205"/>
      <c r="EMJ53" s="205"/>
      <c r="EMK53" s="205"/>
      <c r="EML53" s="205"/>
      <c r="EMM53" s="205"/>
      <c r="EMN53" s="205"/>
      <c r="EMO53" s="205"/>
      <c r="EMP53" s="205"/>
      <c r="EMQ53" s="205"/>
      <c r="EMR53" s="205"/>
      <c r="EMS53" s="205"/>
      <c r="EMT53" s="205"/>
      <c r="EMU53" s="205"/>
      <c r="EMV53" s="205"/>
      <c r="EMW53" s="205"/>
      <c r="EMX53" s="205"/>
      <c r="EMY53" s="205"/>
      <c r="EMZ53" s="205"/>
      <c r="ENA53" s="205"/>
      <c r="ENB53" s="205"/>
      <c r="ENC53" s="205"/>
      <c r="END53" s="205"/>
      <c r="ENE53" s="205"/>
      <c r="ENF53" s="205"/>
      <c r="ENG53" s="205"/>
      <c r="ENH53" s="205"/>
      <c r="ENI53" s="205"/>
      <c r="ENJ53" s="205"/>
      <c r="ENK53" s="205"/>
      <c r="ENL53" s="205"/>
      <c r="ENM53" s="205"/>
      <c r="ENN53" s="205"/>
      <c r="ENO53" s="205"/>
      <c r="ENP53" s="205"/>
      <c r="ENQ53" s="205"/>
      <c r="ENR53" s="205"/>
      <c r="ENS53" s="205"/>
      <c r="ENT53" s="205"/>
      <c r="ENU53" s="205"/>
      <c r="ENV53" s="205"/>
      <c r="ENW53" s="205"/>
      <c r="ENX53" s="205"/>
      <c r="ENY53" s="205"/>
      <c r="ENZ53" s="205"/>
      <c r="EOA53" s="205"/>
      <c r="EOB53" s="205"/>
      <c r="EOC53" s="205"/>
      <c r="EOD53" s="205"/>
      <c r="EOE53" s="205"/>
      <c r="EOF53" s="205"/>
      <c r="EOG53" s="205"/>
      <c r="EOH53" s="205"/>
      <c r="EOI53" s="205"/>
      <c r="EOJ53" s="205"/>
      <c r="EOK53" s="205"/>
      <c r="EOL53" s="205"/>
      <c r="EOM53" s="205"/>
      <c r="EON53" s="205"/>
      <c r="EOO53" s="205"/>
      <c r="EOP53" s="205"/>
      <c r="EOQ53" s="205"/>
      <c r="EOR53" s="205"/>
      <c r="EOS53" s="205"/>
      <c r="EOT53" s="205"/>
      <c r="EOU53" s="205"/>
      <c r="EOV53" s="205"/>
      <c r="EOW53" s="205"/>
      <c r="EOX53" s="205"/>
      <c r="EOY53" s="205"/>
      <c r="EOZ53" s="205"/>
      <c r="EPA53" s="205"/>
      <c r="EPB53" s="205"/>
      <c r="EPC53" s="205"/>
      <c r="EPD53" s="205"/>
      <c r="EPE53" s="205"/>
      <c r="EPF53" s="205"/>
      <c r="EPG53" s="205"/>
      <c r="EPH53" s="205"/>
      <c r="EPI53" s="205"/>
      <c r="EPJ53" s="205"/>
      <c r="EPK53" s="205"/>
      <c r="EPL53" s="205"/>
      <c r="EPM53" s="205"/>
      <c r="EPN53" s="205"/>
      <c r="EPO53" s="205"/>
      <c r="EPP53" s="205"/>
      <c r="EPQ53" s="205"/>
      <c r="EPR53" s="205"/>
      <c r="EPS53" s="205"/>
      <c r="EPT53" s="205"/>
      <c r="EPU53" s="205"/>
      <c r="EPV53" s="205"/>
      <c r="EPW53" s="205"/>
      <c r="EPX53" s="205"/>
      <c r="EPY53" s="205"/>
      <c r="EPZ53" s="205"/>
      <c r="EQA53" s="205"/>
      <c r="EQB53" s="205"/>
      <c r="EQC53" s="205"/>
      <c r="EQD53" s="205"/>
      <c r="EQE53" s="205"/>
      <c r="EQF53" s="205"/>
      <c r="EQG53" s="205"/>
      <c r="EQH53" s="205"/>
      <c r="EQI53" s="205"/>
      <c r="EQJ53" s="205"/>
      <c r="EQK53" s="205"/>
      <c r="EQL53" s="205"/>
      <c r="EQM53" s="205"/>
      <c r="EQN53" s="205"/>
      <c r="EQO53" s="205"/>
      <c r="EQP53" s="205"/>
      <c r="EQQ53" s="205"/>
      <c r="EQR53" s="205"/>
      <c r="EQS53" s="205"/>
      <c r="EQT53" s="205"/>
      <c r="EQU53" s="205"/>
      <c r="EQV53" s="205"/>
      <c r="EQW53" s="205"/>
      <c r="EQX53" s="205"/>
      <c r="EQY53" s="205"/>
      <c r="EQZ53" s="205"/>
      <c r="ERA53" s="205"/>
      <c r="ERB53" s="205"/>
      <c r="ERC53" s="205"/>
      <c r="ERD53" s="205"/>
      <c r="ERE53" s="205"/>
      <c r="ERF53" s="205"/>
      <c r="ERG53" s="205"/>
      <c r="ERH53" s="205"/>
      <c r="ERI53" s="205"/>
      <c r="ERJ53" s="205"/>
      <c r="ERK53" s="205"/>
      <c r="ERL53" s="205"/>
      <c r="ERM53" s="205"/>
      <c r="ERN53" s="205"/>
      <c r="ERO53" s="205"/>
      <c r="ERP53" s="205"/>
      <c r="ERQ53" s="205"/>
      <c r="ERR53" s="205"/>
      <c r="ERS53" s="205"/>
      <c r="ERT53" s="205"/>
      <c r="ERU53" s="205"/>
      <c r="ERV53" s="205"/>
      <c r="ERW53" s="205"/>
      <c r="ERX53" s="205"/>
      <c r="ERY53" s="205"/>
      <c r="ERZ53" s="205"/>
      <c r="ESA53" s="205"/>
      <c r="ESB53" s="205"/>
      <c r="ESC53" s="205"/>
      <c r="ESD53" s="205"/>
      <c r="ESE53" s="205"/>
      <c r="ESF53" s="205"/>
      <c r="ESG53" s="205"/>
      <c r="ESH53" s="205"/>
      <c r="ESI53" s="205"/>
      <c r="ESJ53" s="205"/>
      <c r="ESK53" s="205"/>
      <c r="ESL53" s="205"/>
      <c r="ESM53" s="205"/>
      <c r="ESN53" s="205"/>
      <c r="ESO53" s="205"/>
      <c r="ESP53" s="205"/>
      <c r="ESQ53" s="205"/>
      <c r="ESR53" s="205"/>
      <c r="ESS53" s="205"/>
      <c r="EST53" s="205"/>
      <c r="ESU53" s="205"/>
      <c r="ESV53" s="205"/>
      <c r="ESW53" s="205"/>
      <c r="ESX53" s="205"/>
      <c r="ESY53" s="205"/>
      <c r="ESZ53" s="205"/>
      <c r="ETA53" s="205"/>
      <c r="ETB53" s="205"/>
      <c r="ETC53" s="205"/>
      <c r="ETD53" s="205"/>
      <c r="ETE53" s="205"/>
      <c r="ETF53" s="205"/>
      <c r="ETG53" s="205"/>
      <c r="ETH53" s="205"/>
      <c r="ETI53" s="205"/>
      <c r="ETJ53" s="205"/>
      <c r="ETK53" s="205"/>
      <c r="ETL53" s="205"/>
      <c r="ETM53" s="205"/>
      <c r="ETN53" s="205"/>
      <c r="ETO53" s="205"/>
      <c r="ETP53" s="205"/>
      <c r="ETQ53" s="205"/>
      <c r="ETR53" s="205"/>
      <c r="ETS53" s="205"/>
      <c r="ETT53" s="205"/>
      <c r="ETU53" s="205"/>
      <c r="ETV53" s="205"/>
      <c r="ETW53" s="205"/>
      <c r="ETX53" s="205"/>
      <c r="ETY53" s="205"/>
      <c r="ETZ53" s="205"/>
      <c r="EUA53" s="205"/>
      <c r="EUB53" s="205"/>
      <c r="EUC53" s="205"/>
      <c r="EUD53" s="205"/>
      <c r="EUE53" s="205"/>
      <c r="EUF53" s="205"/>
      <c r="EUG53" s="205"/>
      <c r="EUH53" s="205"/>
      <c r="EUI53" s="205"/>
      <c r="EUJ53" s="205"/>
      <c r="EUK53" s="205"/>
      <c r="EUL53" s="205"/>
      <c r="EUM53" s="205"/>
      <c r="EUN53" s="205"/>
      <c r="EUO53" s="205"/>
      <c r="EUP53" s="205"/>
      <c r="EUQ53" s="205"/>
      <c r="EUR53" s="205"/>
      <c r="EUS53" s="205"/>
      <c r="EUT53" s="205"/>
      <c r="EUU53" s="205"/>
      <c r="EUV53" s="205"/>
      <c r="EUW53" s="205"/>
      <c r="EUX53" s="205"/>
      <c r="EUY53" s="205"/>
      <c r="EUZ53" s="205"/>
      <c r="EVA53" s="205"/>
      <c r="EVB53" s="205"/>
      <c r="EVC53" s="205"/>
      <c r="EVD53" s="205"/>
      <c r="EVE53" s="205"/>
      <c r="EVF53" s="205"/>
      <c r="EVG53" s="205"/>
      <c r="EVH53" s="205"/>
      <c r="EVI53" s="205"/>
      <c r="EVJ53" s="205"/>
      <c r="EVK53" s="205"/>
      <c r="EVL53" s="205"/>
      <c r="EVM53" s="205"/>
      <c r="EVN53" s="205"/>
      <c r="EVO53" s="205"/>
      <c r="EVP53" s="205"/>
      <c r="EVQ53" s="205"/>
      <c r="EVR53" s="205"/>
      <c r="EVS53" s="205"/>
      <c r="EVT53" s="205"/>
      <c r="EVU53" s="205"/>
      <c r="EVV53" s="205"/>
      <c r="EVW53" s="205"/>
      <c r="EVX53" s="205"/>
      <c r="EVY53" s="205"/>
      <c r="EVZ53" s="205"/>
      <c r="EWA53" s="205"/>
      <c r="EWB53" s="205"/>
      <c r="EWC53" s="205"/>
      <c r="EWD53" s="205"/>
      <c r="EWE53" s="205"/>
      <c r="EWF53" s="205"/>
      <c r="EWG53" s="205"/>
      <c r="EWH53" s="205"/>
      <c r="EWI53" s="205"/>
      <c r="EWJ53" s="205"/>
      <c r="EWK53" s="205"/>
      <c r="EWL53" s="205"/>
      <c r="EWM53" s="205"/>
      <c r="EWN53" s="205"/>
      <c r="EWO53" s="205"/>
      <c r="EWP53" s="205"/>
      <c r="EWQ53" s="205"/>
      <c r="EWR53" s="205"/>
      <c r="EWS53" s="205"/>
      <c r="EWT53" s="205"/>
      <c r="EWU53" s="205"/>
      <c r="EWV53" s="205"/>
      <c r="EWW53" s="205"/>
      <c r="EWX53" s="205"/>
      <c r="EWY53" s="205"/>
      <c r="EWZ53" s="205"/>
      <c r="EXA53" s="205"/>
      <c r="EXB53" s="205"/>
      <c r="EXC53" s="205"/>
      <c r="EXD53" s="205"/>
      <c r="EXE53" s="205"/>
      <c r="EXF53" s="205"/>
      <c r="EXG53" s="205"/>
      <c r="EXH53" s="205"/>
      <c r="EXI53" s="205"/>
      <c r="EXJ53" s="205"/>
      <c r="EXK53" s="205"/>
      <c r="EXL53" s="205"/>
      <c r="EXM53" s="205"/>
      <c r="EXN53" s="205"/>
      <c r="EXO53" s="205"/>
      <c r="EXP53" s="205"/>
      <c r="EXQ53" s="205"/>
      <c r="EXR53" s="205"/>
      <c r="EXS53" s="205"/>
      <c r="EXT53" s="205"/>
      <c r="EXU53" s="205"/>
      <c r="EXV53" s="205"/>
      <c r="EXW53" s="205"/>
      <c r="EXX53" s="205"/>
      <c r="EXY53" s="205"/>
      <c r="EXZ53" s="205"/>
      <c r="EYA53" s="205"/>
      <c r="EYB53" s="205"/>
      <c r="EYC53" s="205"/>
      <c r="EYD53" s="205"/>
      <c r="EYE53" s="205"/>
      <c r="EYF53" s="205"/>
      <c r="EYG53" s="205"/>
      <c r="EYH53" s="205"/>
      <c r="EYI53" s="205"/>
      <c r="EYJ53" s="205"/>
      <c r="EYK53" s="205"/>
      <c r="EYL53" s="205"/>
      <c r="EYM53" s="205"/>
      <c r="EYN53" s="205"/>
      <c r="EYO53" s="205"/>
      <c r="EYP53" s="205"/>
      <c r="EYQ53" s="205"/>
      <c r="EYR53" s="205"/>
      <c r="EYS53" s="205"/>
      <c r="EYT53" s="205"/>
      <c r="EYU53" s="205"/>
      <c r="EYV53" s="205"/>
      <c r="EYW53" s="205"/>
      <c r="EYX53" s="205"/>
      <c r="EYY53" s="205"/>
      <c r="EYZ53" s="205"/>
      <c r="EZA53" s="205"/>
      <c r="EZB53" s="205"/>
      <c r="EZC53" s="205"/>
      <c r="EZD53" s="205"/>
      <c r="EZE53" s="205"/>
      <c r="EZF53" s="205"/>
      <c r="EZG53" s="205"/>
      <c r="EZH53" s="205"/>
      <c r="EZI53" s="205"/>
      <c r="EZJ53" s="205"/>
      <c r="EZK53" s="205"/>
      <c r="EZL53" s="205"/>
      <c r="EZM53" s="205"/>
      <c r="EZN53" s="205"/>
      <c r="EZO53" s="205"/>
      <c r="EZP53" s="205"/>
      <c r="EZQ53" s="205"/>
      <c r="EZR53" s="205"/>
      <c r="EZS53" s="205"/>
      <c r="EZT53" s="205"/>
      <c r="EZU53" s="205"/>
      <c r="EZV53" s="205"/>
      <c r="EZW53" s="205"/>
      <c r="EZX53" s="205"/>
      <c r="EZY53" s="205"/>
      <c r="EZZ53" s="205"/>
      <c r="FAA53" s="205"/>
      <c r="FAB53" s="205"/>
      <c r="FAC53" s="205"/>
      <c r="FAD53" s="205"/>
      <c r="FAE53" s="205"/>
      <c r="FAF53" s="205"/>
      <c r="FAG53" s="205"/>
      <c r="FAH53" s="205"/>
      <c r="FAI53" s="205"/>
      <c r="FAJ53" s="205"/>
      <c r="FAK53" s="205"/>
      <c r="FAL53" s="205"/>
      <c r="FAM53" s="205"/>
      <c r="FAN53" s="205"/>
      <c r="FAO53" s="205"/>
      <c r="FAP53" s="205"/>
      <c r="FAQ53" s="205"/>
      <c r="FAR53" s="205"/>
      <c r="FAS53" s="205"/>
      <c r="FAT53" s="205"/>
      <c r="FAU53" s="205"/>
      <c r="FAV53" s="205"/>
      <c r="FAW53" s="205"/>
      <c r="FAX53" s="205"/>
      <c r="FAY53" s="205"/>
      <c r="FAZ53" s="205"/>
      <c r="FBA53" s="205"/>
      <c r="FBB53" s="205"/>
      <c r="FBC53" s="205"/>
      <c r="FBD53" s="205"/>
      <c r="FBE53" s="205"/>
      <c r="FBF53" s="205"/>
      <c r="FBG53" s="205"/>
      <c r="FBH53" s="205"/>
      <c r="FBI53" s="205"/>
      <c r="FBJ53" s="205"/>
      <c r="FBK53" s="205"/>
      <c r="FBL53" s="205"/>
      <c r="FBM53" s="205"/>
      <c r="FBN53" s="205"/>
      <c r="FBO53" s="205"/>
      <c r="FBP53" s="205"/>
      <c r="FBQ53" s="205"/>
      <c r="FBR53" s="205"/>
      <c r="FBS53" s="205"/>
      <c r="FBT53" s="205"/>
      <c r="FBU53" s="205"/>
      <c r="FBV53" s="205"/>
      <c r="FBW53" s="205"/>
      <c r="FBX53" s="205"/>
      <c r="FBY53" s="205"/>
      <c r="FBZ53" s="205"/>
      <c r="FCA53" s="205"/>
      <c r="FCB53" s="205"/>
      <c r="FCC53" s="205"/>
      <c r="FCD53" s="205"/>
      <c r="FCE53" s="205"/>
      <c r="FCF53" s="205"/>
      <c r="FCG53" s="205"/>
      <c r="FCH53" s="205"/>
      <c r="FCI53" s="205"/>
      <c r="FCJ53" s="205"/>
      <c r="FCK53" s="205"/>
      <c r="FCL53" s="205"/>
      <c r="FCM53" s="205"/>
      <c r="FCN53" s="205"/>
      <c r="FCO53" s="205"/>
      <c r="FCP53" s="205"/>
      <c r="FCQ53" s="205"/>
      <c r="FCR53" s="205"/>
      <c r="FCS53" s="205"/>
      <c r="FCT53" s="205"/>
      <c r="FCU53" s="205"/>
      <c r="FCV53" s="205"/>
      <c r="FCW53" s="205"/>
      <c r="FCX53" s="205"/>
      <c r="FCY53" s="205"/>
      <c r="FCZ53" s="205"/>
      <c r="FDA53" s="205"/>
      <c r="FDB53" s="205"/>
      <c r="FDC53" s="205"/>
      <c r="FDD53" s="205"/>
      <c r="FDE53" s="205"/>
      <c r="FDF53" s="205"/>
      <c r="FDG53" s="205"/>
      <c r="FDH53" s="205"/>
      <c r="FDI53" s="205"/>
      <c r="FDJ53" s="205"/>
      <c r="FDK53" s="205"/>
      <c r="FDL53" s="205"/>
      <c r="FDM53" s="205"/>
      <c r="FDN53" s="205"/>
      <c r="FDO53" s="205"/>
      <c r="FDP53" s="205"/>
      <c r="FDQ53" s="205"/>
      <c r="FDR53" s="205"/>
      <c r="FDS53" s="205"/>
      <c r="FDT53" s="205"/>
      <c r="FDU53" s="205"/>
      <c r="FDV53" s="205"/>
      <c r="FDW53" s="205"/>
      <c r="FDX53" s="205"/>
      <c r="FDY53" s="205"/>
      <c r="FDZ53" s="205"/>
      <c r="FEA53" s="205"/>
      <c r="FEB53" s="205"/>
      <c r="FEC53" s="205"/>
      <c r="FED53" s="205"/>
      <c r="FEE53" s="205"/>
      <c r="FEF53" s="205"/>
      <c r="FEG53" s="205"/>
      <c r="FEH53" s="205"/>
      <c r="FEI53" s="205"/>
      <c r="FEJ53" s="205"/>
      <c r="FEK53" s="205"/>
      <c r="FEL53" s="205"/>
      <c r="FEM53" s="205"/>
      <c r="FEN53" s="205"/>
      <c r="FEO53" s="205"/>
      <c r="FEP53" s="205"/>
      <c r="FEQ53" s="205"/>
      <c r="FER53" s="205"/>
      <c r="FES53" s="205"/>
      <c r="FET53" s="205"/>
      <c r="FEU53" s="205"/>
      <c r="FEV53" s="205"/>
      <c r="FEW53" s="205"/>
      <c r="FEX53" s="205"/>
      <c r="FEY53" s="205"/>
      <c r="FEZ53" s="205"/>
      <c r="FFA53" s="205"/>
      <c r="FFB53" s="205"/>
      <c r="FFC53" s="205"/>
      <c r="FFD53" s="205"/>
      <c r="FFE53" s="205"/>
      <c r="FFF53" s="205"/>
      <c r="FFG53" s="205"/>
      <c r="FFH53" s="205"/>
      <c r="FFI53" s="205"/>
      <c r="FFJ53" s="205"/>
      <c r="FFK53" s="205"/>
      <c r="FFL53" s="205"/>
      <c r="FFM53" s="205"/>
      <c r="FFN53" s="205"/>
      <c r="FFO53" s="205"/>
      <c r="FFP53" s="205"/>
      <c r="FFQ53" s="205"/>
      <c r="FFR53" s="205"/>
      <c r="FFS53" s="205"/>
      <c r="FFT53" s="205"/>
      <c r="FFU53" s="205"/>
      <c r="FFV53" s="205"/>
      <c r="FFW53" s="205"/>
      <c r="FFX53" s="205"/>
      <c r="FFY53" s="205"/>
      <c r="FFZ53" s="205"/>
      <c r="FGA53" s="205"/>
      <c r="FGB53" s="205"/>
      <c r="FGC53" s="205"/>
      <c r="FGD53" s="205"/>
      <c r="FGE53" s="205"/>
      <c r="FGF53" s="205"/>
      <c r="FGG53" s="205"/>
      <c r="FGH53" s="205"/>
      <c r="FGI53" s="205"/>
      <c r="FGJ53" s="205"/>
      <c r="FGK53" s="205"/>
      <c r="FGL53" s="205"/>
      <c r="FGM53" s="205"/>
      <c r="FGN53" s="205"/>
      <c r="FGO53" s="205"/>
      <c r="FGP53" s="205"/>
      <c r="FGQ53" s="205"/>
      <c r="FGR53" s="205"/>
      <c r="FGS53" s="205"/>
      <c r="FGT53" s="205"/>
      <c r="FGU53" s="205"/>
      <c r="FGV53" s="205"/>
      <c r="FGW53" s="205"/>
      <c r="FGX53" s="205"/>
      <c r="FGY53" s="205"/>
      <c r="FGZ53" s="205"/>
      <c r="FHA53" s="205"/>
      <c r="FHB53" s="205"/>
      <c r="FHC53" s="205"/>
      <c r="FHD53" s="205"/>
      <c r="FHE53" s="205"/>
      <c r="FHF53" s="205"/>
      <c r="FHG53" s="205"/>
      <c r="FHH53" s="205"/>
      <c r="FHI53" s="205"/>
      <c r="FHJ53" s="205"/>
      <c r="FHK53" s="205"/>
      <c r="FHL53" s="205"/>
      <c r="FHM53" s="205"/>
      <c r="FHN53" s="205"/>
      <c r="FHO53" s="205"/>
      <c r="FHP53" s="205"/>
      <c r="FHQ53" s="205"/>
      <c r="FHR53" s="205"/>
      <c r="FHS53" s="205"/>
      <c r="FHT53" s="205"/>
      <c r="FHU53" s="205"/>
      <c r="FHV53" s="205"/>
      <c r="FHW53" s="205"/>
      <c r="FHX53" s="205"/>
      <c r="FHY53" s="205"/>
      <c r="FHZ53" s="205"/>
      <c r="FIA53" s="205"/>
      <c r="FIB53" s="205"/>
      <c r="FIC53" s="205"/>
      <c r="FID53" s="205"/>
      <c r="FIE53" s="205"/>
      <c r="FIF53" s="205"/>
      <c r="FIG53" s="205"/>
      <c r="FIH53" s="205"/>
      <c r="FII53" s="205"/>
      <c r="FIJ53" s="205"/>
      <c r="FIK53" s="205"/>
      <c r="FIL53" s="205"/>
      <c r="FIM53" s="205"/>
      <c r="FIN53" s="205"/>
      <c r="FIO53" s="205"/>
      <c r="FIP53" s="205"/>
      <c r="FIQ53" s="205"/>
      <c r="FIR53" s="205"/>
      <c r="FIS53" s="205"/>
      <c r="FIT53" s="205"/>
      <c r="FIU53" s="205"/>
      <c r="FIV53" s="205"/>
      <c r="FIW53" s="205"/>
      <c r="FIX53" s="205"/>
      <c r="FIY53" s="205"/>
      <c r="FIZ53" s="205"/>
      <c r="FJA53" s="205"/>
      <c r="FJB53" s="205"/>
      <c r="FJC53" s="205"/>
      <c r="FJD53" s="205"/>
      <c r="FJE53" s="205"/>
      <c r="FJF53" s="205"/>
      <c r="FJG53" s="205"/>
      <c r="FJH53" s="205"/>
      <c r="FJI53" s="205"/>
      <c r="FJJ53" s="205"/>
      <c r="FJK53" s="205"/>
      <c r="FJL53" s="205"/>
      <c r="FJM53" s="205"/>
      <c r="FJN53" s="205"/>
      <c r="FJO53" s="205"/>
      <c r="FJP53" s="205"/>
      <c r="FJQ53" s="205"/>
      <c r="FJR53" s="205"/>
      <c r="FJS53" s="205"/>
      <c r="FJT53" s="205"/>
      <c r="FJU53" s="205"/>
      <c r="FJV53" s="205"/>
      <c r="FJW53" s="205"/>
      <c r="FJX53" s="205"/>
      <c r="FJY53" s="205"/>
      <c r="FJZ53" s="205"/>
      <c r="FKA53" s="205"/>
      <c r="FKB53" s="205"/>
      <c r="FKC53" s="205"/>
      <c r="FKD53" s="205"/>
      <c r="FKE53" s="205"/>
      <c r="FKF53" s="205"/>
      <c r="FKG53" s="205"/>
      <c r="FKH53" s="205"/>
      <c r="FKI53" s="205"/>
      <c r="FKJ53" s="205"/>
      <c r="FKK53" s="205"/>
      <c r="FKL53" s="205"/>
      <c r="FKM53" s="205"/>
      <c r="FKN53" s="205"/>
      <c r="FKO53" s="205"/>
      <c r="FKP53" s="205"/>
      <c r="FKQ53" s="205"/>
      <c r="FKR53" s="205"/>
      <c r="FKS53" s="205"/>
      <c r="FKT53" s="205"/>
      <c r="FKU53" s="205"/>
      <c r="FKV53" s="205"/>
      <c r="FKW53" s="205"/>
      <c r="FKX53" s="205"/>
      <c r="FKY53" s="205"/>
      <c r="FKZ53" s="205"/>
      <c r="FLA53" s="205"/>
      <c r="FLB53" s="205"/>
      <c r="FLC53" s="205"/>
      <c r="FLD53" s="205"/>
      <c r="FLE53" s="205"/>
      <c r="FLF53" s="205"/>
      <c r="FLG53" s="205"/>
      <c r="FLH53" s="205"/>
      <c r="FLI53" s="205"/>
      <c r="FLJ53" s="205"/>
      <c r="FLK53" s="205"/>
      <c r="FLL53" s="205"/>
      <c r="FLM53" s="205"/>
      <c r="FLN53" s="205"/>
      <c r="FLO53" s="205"/>
      <c r="FLP53" s="205"/>
      <c r="FLQ53" s="205"/>
      <c r="FLR53" s="205"/>
      <c r="FLS53" s="205"/>
      <c r="FLT53" s="205"/>
      <c r="FLU53" s="205"/>
      <c r="FLV53" s="205"/>
      <c r="FLW53" s="205"/>
      <c r="FLX53" s="205"/>
      <c r="FLY53" s="205"/>
      <c r="FLZ53" s="205"/>
      <c r="FMA53" s="205"/>
      <c r="FMB53" s="205"/>
      <c r="FMC53" s="205"/>
      <c r="FMD53" s="205"/>
      <c r="FME53" s="205"/>
      <c r="FMF53" s="205"/>
      <c r="FMG53" s="205"/>
      <c r="FMH53" s="205"/>
      <c r="FMI53" s="205"/>
      <c r="FMJ53" s="205"/>
      <c r="FMK53" s="205"/>
      <c r="FML53" s="205"/>
      <c r="FMM53" s="205"/>
      <c r="FMN53" s="205"/>
      <c r="FMO53" s="205"/>
      <c r="FMP53" s="205"/>
      <c r="FMQ53" s="205"/>
      <c r="FMR53" s="205"/>
      <c r="FMS53" s="205"/>
      <c r="FMT53" s="205"/>
      <c r="FMU53" s="205"/>
      <c r="FMV53" s="205"/>
      <c r="FMW53" s="205"/>
      <c r="FMX53" s="205"/>
      <c r="FMY53" s="205"/>
      <c r="FMZ53" s="205"/>
      <c r="FNA53" s="205"/>
      <c r="FNB53" s="205"/>
      <c r="FNC53" s="205"/>
      <c r="FND53" s="205"/>
      <c r="FNE53" s="205"/>
      <c r="FNF53" s="205"/>
      <c r="FNG53" s="205"/>
      <c r="FNH53" s="205"/>
      <c r="FNI53" s="205"/>
      <c r="FNJ53" s="205"/>
      <c r="FNK53" s="205"/>
      <c r="FNL53" s="205"/>
      <c r="FNM53" s="205"/>
      <c r="FNN53" s="205"/>
      <c r="FNO53" s="205"/>
      <c r="FNP53" s="205"/>
      <c r="FNQ53" s="205"/>
      <c r="FNR53" s="205"/>
      <c r="FNS53" s="205"/>
      <c r="FNT53" s="205"/>
      <c r="FNU53" s="205"/>
      <c r="FNV53" s="205"/>
      <c r="FNW53" s="205"/>
      <c r="FNX53" s="205"/>
      <c r="FNY53" s="205"/>
      <c r="FNZ53" s="205"/>
      <c r="FOA53" s="205"/>
      <c r="FOB53" s="205"/>
      <c r="FOC53" s="205"/>
      <c r="FOD53" s="205"/>
      <c r="FOE53" s="205"/>
      <c r="FOF53" s="205"/>
      <c r="FOG53" s="205"/>
      <c r="FOH53" s="205"/>
      <c r="FOI53" s="205"/>
      <c r="FOJ53" s="205"/>
      <c r="FOK53" s="205"/>
      <c r="FOL53" s="205"/>
      <c r="FOM53" s="205"/>
      <c r="FON53" s="205"/>
      <c r="FOO53" s="205"/>
      <c r="FOP53" s="205"/>
      <c r="FOQ53" s="205"/>
      <c r="FOR53" s="205"/>
      <c r="FOS53" s="205"/>
      <c r="FOT53" s="205"/>
      <c r="FOU53" s="205"/>
      <c r="FOV53" s="205"/>
      <c r="FOW53" s="205"/>
      <c r="FOX53" s="205"/>
      <c r="FOY53" s="205"/>
      <c r="FOZ53" s="205"/>
      <c r="FPA53" s="205"/>
      <c r="FPB53" s="205"/>
      <c r="FPC53" s="205"/>
      <c r="FPD53" s="205"/>
      <c r="FPE53" s="205"/>
      <c r="FPF53" s="205"/>
      <c r="FPG53" s="205"/>
      <c r="FPH53" s="205"/>
      <c r="FPI53" s="205"/>
      <c r="FPJ53" s="205"/>
      <c r="FPK53" s="205"/>
      <c r="FPL53" s="205"/>
      <c r="FPM53" s="205"/>
      <c r="FPN53" s="205"/>
      <c r="FPO53" s="205"/>
      <c r="FPP53" s="205"/>
      <c r="FPQ53" s="205"/>
      <c r="FPR53" s="205"/>
      <c r="FPS53" s="205"/>
      <c r="FPT53" s="205"/>
      <c r="FPU53" s="205"/>
      <c r="FPV53" s="205"/>
      <c r="FPW53" s="205"/>
      <c r="FPX53" s="205"/>
      <c r="FPY53" s="205"/>
      <c r="FPZ53" s="205"/>
      <c r="FQA53" s="205"/>
      <c r="FQB53" s="205"/>
      <c r="FQC53" s="205"/>
      <c r="FQD53" s="205"/>
      <c r="FQE53" s="205"/>
      <c r="FQF53" s="205"/>
      <c r="FQG53" s="205"/>
      <c r="FQH53" s="205"/>
      <c r="FQI53" s="205"/>
      <c r="FQJ53" s="205"/>
      <c r="FQK53" s="205"/>
      <c r="FQL53" s="205"/>
      <c r="FQM53" s="205"/>
      <c r="FQN53" s="205"/>
      <c r="FQO53" s="205"/>
      <c r="FQP53" s="205"/>
      <c r="FQQ53" s="205"/>
      <c r="FQR53" s="205"/>
      <c r="FQS53" s="205"/>
      <c r="FQT53" s="205"/>
      <c r="FQU53" s="205"/>
      <c r="FQV53" s="205"/>
      <c r="FQW53" s="205"/>
      <c r="FQX53" s="205"/>
      <c r="FQY53" s="205"/>
      <c r="FQZ53" s="205"/>
      <c r="FRA53" s="205"/>
      <c r="FRB53" s="205"/>
      <c r="FRC53" s="205"/>
      <c r="FRD53" s="205"/>
      <c r="FRE53" s="205"/>
      <c r="FRF53" s="205"/>
      <c r="FRG53" s="205"/>
      <c r="FRH53" s="205"/>
      <c r="FRI53" s="205"/>
      <c r="FRJ53" s="205"/>
      <c r="FRK53" s="205"/>
      <c r="FRL53" s="205"/>
      <c r="FRM53" s="205"/>
      <c r="FRN53" s="205"/>
      <c r="FRO53" s="205"/>
      <c r="FRP53" s="205"/>
      <c r="FRQ53" s="205"/>
      <c r="FRR53" s="205"/>
      <c r="FRS53" s="205"/>
      <c r="FRT53" s="205"/>
      <c r="FRU53" s="205"/>
      <c r="FRV53" s="205"/>
      <c r="FRW53" s="205"/>
      <c r="FRX53" s="205"/>
      <c r="FRY53" s="205"/>
      <c r="FRZ53" s="205"/>
      <c r="FSA53" s="205"/>
      <c r="FSB53" s="205"/>
      <c r="FSC53" s="205"/>
      <c r="FSD53" s="205"/>
      <c r="FSE53" s="205"/>
      <c r="FSF53" s="205"/>
      <c r="FSG53" s="205"/>
      <c r="FSH53" s="205"/>
      <c r="FSI53" s="205"/>
      <c r="FSJ53" s="205"/>
      <c r="FSK53" s="205"/>
      <c r="FSL53" s="205"/>
      <c r="FSM53" s="205"/>
      <c r="FSN53" s="205"/>
      <c r="FSO53" s="205"/>
      <c r="FSP53" s="205"/>
      <c r="FSQ53" s="205"/>
      <c r="FSR53" s="205"/>
      <c r="FSS53" s="205"/>
      <c r="FST53" s="205"/>
      <c r="FSU53" s="205"/>
      <c r="FSV53" s="205"/>
      <c r="FSW53" s="205"/>
      <c r="FSX53" s="205"/>
      <c r="FSY53" s="205"/>
      <c r="FSZ53" s="205"/>
      <c r="FTA53" s="205"/>
      <c r="FTB53" s="205"/>
      <c r="FTC53" s="205"/>
      <c r="FTD53" s="205"/>
      <c r="FTE53" s="205"/>
      <c r="FTF53" s="205"/>
      <c r="FTG53" s="205"/>
      <c r="FTH53" s="205"/>
      <c r="FTI53" s="205"/>
      <c r="FTJ53" s="205"/>
      <c r="FTK53" s="205"/>
      <c r="FTL53" s="205"/>
      <c r="FTM53" s="205"/>
      <c r="FTN53" s="205"/>
      <c r="FTO53" s="205"/>
      <c r="FTP53" s="205"/>
      <c r="FTQ53" s="205"/>
      <c r="FTR53" s="205"/>
      <c r="FTS53" s="205"/>
      <c r="FTT53" s="205"/>
      <c r="FTU53" s="205"/>
      <c r="FTV53" s="205"/>
      <c r="FTW53" s="205"/>
      <c r="FTX53" s="205"/>
      <c r="FTY53" s="205"/>
      <c r="FTZ53" s="205"/>
      <c r="FUA53" s="205"/>
      <c r="FUB53" s="205"/>
      <c r="FUC53" s="205"/>
      <c r="FUD53" s="205"/>
      <c r="FUE53" s="205"/>
      <c r="FUF53" s="205"/>
      <c r="FUG53" s="205"/>
      <c r="FUH53" s="205"/>
      <c r="FUI53" s="205"/>
      <c r="FUJ53" s="205"/>
      <c r="FUK53" s="205"/>
      <c r="FUL53" s="205"/>
      <c r="FUM53" s="205"/>
      <c r="FUN53" s="205"/>
      <c r="FUO53" s="205"/>
      <c r="FUP53" s="205"/>
      <c r="FUQ53" s="205"/>
      <c r="FUR53" s="205"/>
      <c r="FUS53" s="205"/>
      <c r="FUT53" s="205"/>
      <c r="FUU53" s="205"/>
      <c r="FUV53" s="205"/>
      <c r="FUW53" s="205"/>
      <c r="FUX53" s="205"/>
      <c r="FUY53" s="205"/>
      <c r="FUZ53" s="205"/>
      <c r="FVA53" s="205"/>
      <c r="FVB53" s="205"/>
      <c r="FVC53" s="205"/>
      <c r="FVD53" s="205"/>
      <c r="FVE53" s="205"/>
      <c r="FVF53" s="205"/>
      <c r="FVG53" s="205"/>
      <c r="FVH53" s="205"/>
      <c r="FVI53" s="205"/>
      <c r="FVJ53" s="205"/>
      <c r="FVK53" s="205"/>
      <c r="FVL53" s="205"/>
      <c r="FVM53" s="205"/>
      <c r="FVN53" s="205"/>
      <c r="FVO53" s="205"/>
      <c r="FVP53" s="205"/>
      <c r="FVQ53" s="205"/>
      <c r="FVR53" s="205"/>
      <c r="FVS53" s="205"/>
      <c r="FVT53" s="205"/>
      <c r="FVU53" s="205"/>
      <c r="FVV53" s="205"/>
      <c r="FVW53" s="205"/>
      <c r="FVX53" s="205"/>
      <c r="FVY53" s="205"/>
      <c r="FVZ53" s="205"/>
      <c r="FWA53" s="205"/>
      <c r="FWB53" s="205"/>
      <c r="FWC53" s="205"/>
      <c r="FWD53" s="205"/>
      <c r="FWE53" s="205"/>
      <c r="FWF53" s="205"/>
      <c r="FWG53" s="205"/>
      <c r="FWH53" s="205"/>
      <c r="FWI53" s="205"/>
      <c r="FWJ53" s="205"/>
      <c r="FWK53" s="205"/>
      <c r="FWL53" s="205"/>
      <c r="FWM53" s="205"/>
      <c r="FWN53" s="205"/>
      <c r="FWO53" s="205"/>
      <c r="FWP53" s="205"/>
      <c r="FWQ53" s="205"/>
      <c r="FWR53" s="205"/>
      <c r="FWS53" s="205"/>
      <c r="FWT53" s="205"/>
      <c r="FWU53" s="205"/>
      <c r="FWV53" s="205"/>
      <c r="FWW53" s="205"/>
      <c r="FWX53" s="205"/>
      <c r="FWY53" s="205"/>
      <c r="FWZ53" s="205"/>
      <c r="FXA53" s="205"/>
      <c r="FXB53" s="205"/>
      <c r="FXC53" s="205"/>
      <c r="FXD53" s="205"/>
      <c r="FXE53" s="205"/>
      <c r="FXF53" s="205"/>
      <c r="FXG53" s="205"/>
      <c r="FXH53" s="205"/>
      <c r="FXI53" s="205"/>
      <c r="FXJ53" s="205"/>
      <c r="FXK53" s="205"/>
      <c r="FXL53" s="205"/>
      <c r="FXM53" s="205"/>
      <c r="FXN53" s="205"/>
      <c r="FXO53" s="205"/>
      <c r="FXP53" s="205"/>
      <c r="FXQ53" s="205"/>
      <c r="FXR53" s="205"/>
      <c r="FXS53" s="205"/>
      <c r="FXT53" s="205"/>
      <c r="FXU53" s="205"/>
      <c r="FXV53" s="205"/>
      <c r="FXW53" s="205"/>
      <c r="FXX53" s="205"/>
      <c r="FXY53" s="205"/>
      <c r="FXZ53" s="205"/>
      <c r="FYA53" s="205"/>
      <c r="FYB53" s="205"/>
      <c r="FYC53" s="205"/>
      <c r="FYD53" s="205"/>
      <c r="FYE53" s="205"/>
      <c r="FYF53" s="205"/>
      <c r="FYG53" s="205"/>
      <c r="FYH53" s="205"/>
      <c r="FYI53" s="205"/>
      <c r="FYJ53" s="205"/>
      <c r="FYK53" s="205"/>
      <c r="FYL53" s="205"/>
      <c r="FYM53" s="205"/>
      <c r="FYN53" s="205"/>
      <c r="FYO53" s="205"/>
      <c r="FYP53" s="205"/>
      <c r="FYQ53" s="205"/>
      <c r="FYR53" s="205"/>
      <c r="FYS53" s="205"/>
      <c r="FYT53" s="205"/>
      <c r="FYU53" s="205"/>
      <c r="FYV53" s="205"/>
      <c r="FYW53" s="205"/>
      <c r="FYX53" s="205"/>
      <c r="FYY53" s="205"/>
      <c r="FYZ53" s="205"/>
      <c r="FZA53" s="205"/>
      <c r="FZB53" s="205"/>
      <c r="FZC53" s="205"/>
      <c r="FZD53" s="205"/>
      <c r="FZE53" s="205"/>
      <c r="FZF53" s="205"/>
      <c r="FZG53" s="205"/>
      <c r="FZH53" s="205"/>
      <c r="FZI53" s="205"/>
      <c r="FZJ53" s="205"/>
      <c r="FZK53" s="205"/>
      <c r="FZL53" s="205"/>
      <c r="FZM53" s="205"/>
      <c r="FZN53" s="205"/>
      <c r="FZO53" s="205"/>
      <c r="FZP53" s="205"/>
      <c r="FZQ53" s="205"/>
      <c r="FZR53" s="205"/>
      <c r="FZS53" s="205"/>
      <c r="FZT53" s="205"/>
      <c r="FZU53" s="205"/>
      <c r="FZV53" s="205"/>
      <c r="FZW53" s="205"/>
      <c r="FZX53" s="205"/>
      <c r="FZY53" s="205"/>
      <c r="FZZ53" s="205"/>
      <c r="GAA53" s="205"/>
      <c r="GAB53" s="205"/>
      <c r="GAC53" s="205"/>
      <c r="GAD53" s="205"/>
      <c r="GAE53" s="205"/>
      <c r="GAF53" s="205"/>
      <c r="GAG53" s="205"/>
      <c r="GAH53" s="205"/>
      <c r="GAI53" s="205"/>
      <c r="GAJ53" s="205"/>
      <c r="GAK53" s="205"/>
      <c r="GAL53" s="205"/>
      <c r="GAM53" s="205"/>
      <c r="GAN53" s="205"/>
      <c r="GAO53" s="205"/>
      <c r="GAP53" s="205"/>
      <c r="GAQ53" s="205"/>
      <c r="GAR53" s="205"/>
      <c r="GAS53" s="205"/>
      <c r="GAT53" s="205"/>
      <c r="GAU53" s="205"/>
      <c r="GAV53" s="205"/>
      <c r="GAW53" s="205"/>
      <c r="GAX53" s="205"/>
      <c r="GAY53" s="205"/>
      <c r="GAZ53" s="205"/>
      <c r="GBA53" s="205"/>
      <c r="GBB53" s="205"/>
      <c r="GBC53" s="205"/>
      <c r="GBD53" s="205"/>
      <c r="GBE53" s="205"/>
      <c r="GBF53" s="205"/>
      <c r="GBG53" s="205"/>
      <c r="GBH53" s="205"/>
      <c r="GBI53" s="205"/>
      <c r="GBJ53" s="205"/>
      <c r="GBK53" s="205"/>
      <c r="GBL53" s="205"/>
      <c r="GBM53" s="205"/>
      <c r="GBN53" s="205"/>
      <c r="GBO53" s="205"/>
      <c r="GBP53" s="205"/>
      <c r="GBQ53" s="205"/>
      <c r="GBR53" s="205"/>
      <c r="GBS53" s="205"/>
      <c r="GBT53" s="205"/>
      <c r="GBU53" s="205"/>
      <c r="GBV53" s="205"/>
      <c r="GBW53" s="205"/>
      <c r="GBX53" s="205"/>
      <c r="GBY53" s="205"/>
      <c r="GBZ53" s="205"/>
      <c r="GCA53" s="205"/>
      <c r="GCB53" s="205"/>
      <c r="GCC53" s="205"/>
      <c r="GCD53" s="205"/>
      <c r="GCE53" s="205"/>
      <c r="GCF53" s="205"/>
      <c r="GCG53" s="205"/>
      <c r="GCH53" s="205"/>
      <c r="GCI53" s="205"/>
      <c r="GCJ53" s="205"/>
      <c r="GCK53" s="205"/>
      <c r="GCL53" s="205"/>
      <c r="GCM53" s="205"/>
      <c r="GCN53" s="205"/>
      <c r="GCO53" s="205"/>
      <c r="GCP53" s="205"/>
      <c r="GCQ53" s="205"/>
      <c r="GCR53" s="205"/>
      <c r="GCS53" s="205"/>
      <c r="GCT53" s="205"/>
      <c r="GCU53" s="205"/>
      <c r="GCV53" s="205"/>
      <c r="GCW53" s="205"/>
      <c r="GCX53" s="205"/>
      <c r="GCY53" s="205"/>
      <c r="GCZ53" s="205"/>
      <c r="GDA53" s="205"/>
      <c r="GDB53" s="205"/>
      <c r="GDC53" s="205"/>
      <c r="GDD53" s="205"/>
      <c r="GDE53" s="205"/>
      <c r="GDF53" s="205"/>
      <c r="GDG53" s="205"/>
      <c r="GDH53" s="205"/>
      <c r="GDI53" s="205"/>
      <c r="GDJ53" s="205"/>
      <c r="GDK53" s="205"/>
      <c r="GDL53" s="205"/>
      <c r="GDM53" s="205"/>
      <c r="GDN53" s="205"/>
      <c r="GDO53" s="205"/>
      <c r="GDP53" s="205"/>
      <c r="GDQ53" s="205"/>
      <c r="GDR53" s="205"/>
      <c r="GDS53" s="205"/>
      <c r="GDT53" s="205"/>
      <c r="GDU53" s="205"/>
      <c r="GDV53" s="205"/>
      <c r="GDW53" s="205"/>
      <c r="GDX53" s="205"/>
      <c r="GDY53" s="205"/>
      <c r="GDZ53" s="205"/>
      <c r="GEA53" s="205"/>
      <c r="GEB53" s="205"/>
      <c r="GEC53" s="205"/>
      <c r="GED53" s="205"/>
      <c r="GEE53" s="205"/>
      <c r="GEF53" s="205"/>
      <c r="GEG53" s="205"/>
      <c r="GEH53" s="205"/>
      <c r="GEI53" s="205"/>
      <c r="GEJ53" s="205"/>
      <c r="GEK53" s="205"/>
      <c r="GEL53" s="205"/>
      <c r="GEM53" s="205"/>
      <c r="GEN53" s="205"/>
      <c r="GEO53" s="205"/>
      <c r="GEP53" s="205"/>
      <c r="GEQ53" s="205"/>
      <c r="GER53" s="205"/>
      <c r="GES53" s="205"/>
      <c r="GET53" s="205"/>
      <c r="GEU53" s="205"/>
      <c r="GEV53" s="205"/>
      <c r="GEW53" s="205"/>
      <c r="GEX53" s="205"/>
      <c r="GEY53" s="205"/>
      <c r="GEZ53" s="205"/>
      <c r="GFA53" s="205"/>
      <c r="GFB53" s="205"/>
      <c r="GFC53" s="205"/>
      <c r="GFD53" s="205"/>
      <c r="GFE53" s="205"/>
      <c r="GFF53" s="205"/>
      <c r="GFG53" s="205"/>
      <c r="GFH53" s="205"/>
      <c r="GFI53" s="205"/>
      <c r="GFJ53" s="205"/>
      <c r="GFK53" s="205"/>
      <c r="GFL53" s="205"/>
      <c r="GFM53" s="205"/>
      <c r="GFN53" s="205"/>
      <c r="GFO53" s="205"/>
      <c r="GFP53" s="205"/>
      <c r="GFQ53" s="205"/>
      <c r="GFR53" s="205"/>
      <c r="GFS53" s="205"/>
      <c r="GFT53" s="205"/>
      <c r="GFU53" s="205"/>
      <c r="GFV53" s="205"/>
      <c r="GFW53" s="205"/>
      <c r="GFX53" s="205"/>
      <c r="GFY53" s="205"/>
      <c r="GFZ53" s="205"/>
      <c r="GGA53" s="205"/>
      <c r="GGB53" s="205"/>
      <c r="GGC53" s="205"/>
      <c r="GGD53" s="205"/>
      <c r="GGE53" s="205"/>
      <c r="GGF53" s="205"/>
      <c r="GGG53" s="205"/>
      <c r="GGH53" s="205"/>
      <c r="GGI53" s="205"/>
      <c r="GGJ53" s="205"/>
      <c r="GGK53" s="205"/>
      <c r="GGL53" s="205"/>
      <c r="GGM53" s="205"/>
      <c r="GGN53" s="205"/>
      <c r="GGO53" s="205"/>
      <c r="GGP53" s="205"/>
      <c r="GGQ53" s="205"/>
      <c r="GGR53" s="205"/>
      <c r="GGS53" s="205"/>
      <c r="GGT53" s="205"/>
      <c r="GGU53" s="205"/>
      <c r="GGV53" s="205"/>
      <c r="GGW53" s="205"/>
      <c r="GGX53" s="205"/>
      <c r="GGY53" s="205"/>
      <c r="GGZ53" s="205"/>
      <c r="GHA53" s="205"/>
      <c r="GHB53" s="205"/>
      <c r="GHC53" s="205"/>
      <c r="GHD53" s="205"/>
      <c r="GHE53" s="205"/>
      <c r="GHF53" s="205"/>
      <c r="GHG53" s="205"/>
      <c r="GHH53" s="205"/>
      <c r="GHI53" s="205"/>
      <c r="GHJ53" s="205"/>
      <c r="GHK53" s="205"/>
      <c r="GHL53" s="205"/>
      <c r="GHM53" s="205"/>
      <c r="GHN53" s="205"/>
      <c r="GHO53" s="205"/>
      <c r="GHP53" s="205"/>
      <c r="GHQ53" s="205"/>
      <c r="GHR53" s="205"/>
      <c r="GHS53" s="205"/>
      <c r="GHT53" s="205"/>
      <c r="GHU53" s="205"/>
      <c r="GHV53" s="205"/>
      <c r="GHW53" s="205"/>
      <c r="GHX53" s="205"/>
      <c r="GHY53" s="205"/>
      <c r="GHZ53" s="205"/>
      <c r="GIA53" s="205"/>
      <c r="GIB53" s="205"/>
      <c r="GIC53" s="205"/>
      <c r="GID53" s="205"/>
      <c r="GIE53" s="205"/>
      <c r="GIF53" s="205"/>
      <c r="GIG53" s="205"/>
      <c r="GIH53" s="205"/>
      <c r="GII53" s="205"/>
      <c r="GIJ53" s="205"/>
      <c r="GIK53" s="205"/>
      <c r="GIL53" s="205"/>
      <c r="GIM53" s="205"/>
      <c r="GIN53" s="205"/>
      <c r="GIO53" s="205"/>
      <c r="GIP53" s="205"/>
      <c r="GIQ53" s="205"/>
      <c r="GIR53" s="205"/>
      <c r="GIS53" s="205"/>
      <c r="GIT53" s="205"/>
      <c r="GIU53" s="205"/>
      <c r="GIV53" s="205"/>
      <c r="GIW53" s="205"/>
      <c r="GIX53" s="205"/>
      <c r="GIY53" s="205"/>
      <c r="GIZ53" s="205"/>
      <c r="GJA53" s="205"/>
      <c r="GJB53" s="205"/>
      <c r="GJC53" s="205"/>
      <c r="GJD53" s="205"/>
      <c r="GJE53" s="205"/>
      <c r="GJF53" s="205"/>
      <c r="GJG53" s="205"/>
      <c r="GJH53" s="205"/>
      <c r="GJI53" s="205"/>
      <c r="GJJ53" s="205"/>
      <c r="GJK53" s="205"/>
      <c r="GJL53" s="205"/>
      <c r="GJM53" s="205"/>
      <c r="GJN53" s="205"/>
      <c r="GJO53" s="205"/>
      <c r="GJP53" s="205"/>
      <c r="GJQ53" s="205"/>
      <c r="GJR53" s="205"/>
      <c r="GJS53" s="205"/>
      <c r="GJT53" s="205"/>
      <c r="GJU53" s="205"/>
      <c r="GJV53" s="205"/>
      <c r="GJW53" s="205"/>
      <c r="GJX53" s="205"/>
      <c r="GJY53" s="205"/>
      <c r="GJZ53" s="205"/>
      <c r="GKA53" s="205"/>
      <c r="GKB53" s="205"/>
      <c r="GKC53" s="205"/>
      <c r="GKD53" s="205"/>
      <c r="GKE53" s="205"/>
      <c r="GKF53" s="205"/>
      <c r="GKG53" s="205"/>
      <c r="GKH53" s="205"/>
      <c r="GKI53" s="205"/>
      <c r="GKJ53" s="205"/>
      <c r="GKK53" s="205"/>
      <c r="GKL53" s="205"/>
      <c r="GKM53" s="205"/>
      <c r="GKN53" s="205"/>
      <c r="GKO53" s="205"/>
      <c r="GKP53" s="205"/>
      <c r="GKQ53" s="205"/>
      <c r="GKR53" s="205"/>
      <c r="GKS53" s="205"/>
      <c r="GKT53" s="205"/>
      <c r="GKU53" s="205"/>
      <c r="GKV53" s="205"/>
      <c r="GKW53" s="205"/>
      <c r="GKX53" s="205"/>
      <c r="GKY53" s="205"/>
      <c r="GKZ53" s="205"/>
      <c r="GLA53" s="205"/>
      <c r="GLB53" s="205"/>
      <c r="GLC53" s="205"/>
      <c r="GLD53" s="205"/>
      <c r="GLE53" s="205"/>
      <c r="GLF53" s="205"/>
      <c r="GLG53" s="205"/>
      <c r="GLH53" s="205"/>
      <c r="GLI53" s="205"/>
      <c r="GLJ53" s="205"/>
      <c r="GLK53" s="205"/>
      <c r="GLL53" s="205"/>
      <c r="GLM53" s="205"/>
      <c r="GLN53" s="205"/>
      <c r="GLO53" s="205"/>
      <c r="GLP53" s="205"/>
      <c r="GLQ53" s="205"/>
      <c r="GLR53" s="205"/>
      <c r="GLS53" s="205"/>
      <c r="GLT53" s="205"/>
      <c r="GLU53" s="205"/>
      <c r="GLV53" s="205"/>
      <c r="GLW53" s="205"/>
      <c r="GLX53" s="205"/>
      <c r="GLY53" s="205"/>
      <c r="GLZ53" s="205"/>
      <c r="GMA53" s="205"/>
      <c r="GMB53" s="205"/>
      <c r="GMC53" s="205"/>
      <c r="GMD53" s="205"/>
      <c r="GME53" s="205"/>
      <c r="GMF53" s="205"/>
      <c r="GMG53" s="205"/>
      <c r="GMH53" s="205"/>
      <c r="GMI53" s="205"/>
      <c r="GMJ53" s="205"/>
      <c r="GMK53" s="205"/>
      <c r="GML53" s="205"/>
      <c r="GMM53" s="205"/>
      <c r="GMN53" s="205"/>
      <c r="GMO53" s="205"/>
      <c r="GMP53" s="205"/>
      <c r="GMQ53" s="205"/>
      <c r="GMR53" s="205"/>
      <c r="GMS53" s="205"/>
      <c r="GMT53" s="205"/>
      <c r="GMU53" s="205"/>
      <c r="GMV53" s="205"/>
      <c r="GMW53" s="205"/>
      <c r="GMX53" s="205"/>
      <c r="GMY53" s="205"/>
      <c r="GMZ53" s="205"/>
      <c r="GNA53" s="205"/>
      <c r="GNB53" s="205"/>
      <c r="GNC53" s="205"/>
      <c r="GND53" s="205"/>
      <c r="GNE53" s="205"/>
      <c r="GNF53" s="205"/>
      <c r="GNG53" s="205"/>
      <c r="GNH53" s="205"/>
      <c r="GNI53" s="205"/>
      <c r="GNJ53" s="205"/>
      <c r="GNK53" s="205"/>
      <c r="GNL53" s="205"/>
      <c r="GNM53" s="205"/>
      <c r="GNN53" s="205"/>
      <c r="GNO53" s="205"/>
      <c r="GNP53" s="205"/>
      <c r="GNQ53" s="205"/>
      <c r="GNR53" s="205"/>
      <c r="GNS53" s="205"/>
      <c r="GNT53" s="205"/>
      <c r="GNU53" s="205"/>
      <c r="GNV53" s="205"/>
      <c r="GNW53" s="205"/>
      <c r="GNX53" s="205"/>
      <c r="GNY53" s="205"/>
      <c r="GNZ53" s="205"/>
      <c r="GOA53" s="205"/>
      <c r="GOB53" s="205"/>
      <c r="GOC53" s="205"/>
      <c r="GOD53" s="205"/>
      <c r="GOE53" s="205"/>
      <c r="GOF53" s="205"/>
      <c r="GOG53" s="205"/>
      <c r="GOH53" s="205"/>
      <c r="GOI53" s="205"/>
      <c r="GOJ53" s="205"/>
      <c r="GOK53" s="205"/>
      <c r="GOL53" s="205"/>
      <c r="GOM53" s="205"/>
      <c r="GON53" s="205"/>
      <c r="GOO53" s="205"/>
      <c r="GOP53" s="205"/>
      <c r="GOQ53" s="205"/>
      <c r="GOR53" s="205"/>
      <c r="GOS53" s="205"/>
      <c r="GOT53" s="205"/>
      <c r="GOU53" s="205"/>
      <c r="GOV53" s="205"/>
      <c r="GOW53" s="205"/>
      <c r="GOX53" s="205"/>
      <c r="GOY53" s="205"/>
      <c r="GOZ53" s="205"/>
      <c r="GPA53" s="205"/>
      <c r="GPB53" s="205"/>
      <c r="GPC53" s="205"/>
      <c r="GPD53" s="205"/>
      <c r="GPE53" s="205"/>
      <c r="GPF53" s="205"/>
      <c r="GPG53" s="205"/>
      <c r="GPH53" s="205"/>
      <c r="GPI53" s="205"/>
      <c r="GPJ53" s="205"/>
      <c r="GPK53" s="205"/>
      <c r="GPL53" s="205"/>
      <c r="GPM53" s="205"/>
      <c r="GPN53" s="205"/>
      <c r="GPO53" s="205"/>
      <c r="GPP53" s="205"/>
      <c r="GPQ53" s="205"/>
      <c r="GPR53" s="205"/>
      <c r="GPS53" s="205"/>
      <c r="GPT53" s="205"/>
      <c r="GPU53" s="205"/>
      <c r="GPV53" s="205"/>
      <c r="GPW53" s="205"/>
      <c r="GPX53" s="205"/>
      <c r="GPY53" s="205"/>
      <c r="GPZ53" s="205"/>
      <c r="GQA53" s="205"/>
      <c r="GQB53" s="205"/>
      <c r="GQC53" s="205"/>
      <c r="GQD53" s="205"/>
      <c r="GQE53" s="205"/>
      <c r="GQF53" s="205"/>
      <c r="GQG53" s="205"/>
      <c r="GQH53" s="205"/>
      <c r="GQI53" s="205"/>
      <c r="GQJ53" s="205"/>
      <c r="GQK53" s="205"/>
      <c r="GQL53" s="205"/>
      <c r="GQM53" s="205"/>
      <c r="GQN53" s="205"/>
      <c r="GQO53" s="205"/>
      <c r="GQP53" s="205"/>
      <c r="GQQ53" s="205"/>
      <c r="GQR53" s="205"/>
      <c r="GQS53" s="205"/>
      <c r="GQT53" s="205"/>
      <c r="GQU53" s="205"/>
      <c r="GQV53" s="205"/>
      <c r="GQW53" s="205"/>
      <c r="GQX53" s="205"/>
      <c r="GQY53" s="205"/>
      <c r="GQZ53" s="205"/>
      <c r="GRA53" s="205"/>
      <c r="GRB53" s="205"/>
      <c r="GRC53" s="205"/>
      <c r="GRD53" s="205"/>
      <c r="GRE53" s="205"/>
      <c r="GRF53" s="205"/>
      <c r="GRG53" s="205"/>
      <c r="GRH53" s="205"/>
      <c r="GRI53" s="205"/>
      <c r="GRJ53" s="205"/>
      <c r="GRK53" s="205"/>
      <c r="GRL53" s="205"/>
      <c r="GRM53" s="205"/>
      <c r="GRN53" s="205"/>
      <c r="GRO53" s="205"/>
      <c r="GRP53" s="205"/>
      <c r="GRQ53" s="205"/>
      <c r="GRR53" s="205"/>
      <c r="GRS53" s="205"/>
      <c r="GRT53" s="205"/>
      <c r="GRU53" s="205"/>
      <c r="GRV53" s="205"/>
      <c r="GRW53" s="205"/>
      <c r="GRX53" s="205"/>
      <c r="GRY53" s="205"/>
      <c r="GRZ53" s="205"/>
      <c r="GSA53" s="205"/>
      <c r="GSB53" s="205"/>
      <c r="GSC53" s="205"/>
      <c r="GSD53" s="205"/>
      <c r="GSE53" s="205"/>
      <c r="GSF53" s="205"/>
      <c r="GSG53" s="205"/>
      <c r="GSH53" s="205"/>
      <c r="GSI53" s="205"/>
      <c r="GSJ53" s="205"/>
      <c r="GSK53" s="205"/>
      <c r="GSL53" s="205"/>
      <c r="GSM53" s="205"/>
      <c r="GSN53" s="205"/>
      <c r="GSO53" s="205"/>
      <c r="GSP53" s="205"/>
      <c r="GSQ53" s="205"/>
      <c r="GSR53" s="205"/>
      <c r="GSS53" s="205"/>
      <c r="GST53" s="205"/>
      <c r="GSU53" s="205"/>
      <c r="GSV53" s="205"/>
      <c r="GSW53" s="205"/>
      <c r="GSX53" s="205"/>
      <c r="GSY53" s="205"/>
      <c r="GSZ53" s="205"/>
      <c r="GTA53" s="205"/>
      <c r="GTB53" s="205"/>
      <c r="GTC53" s="205"/>
      <c r="GTD53" s="205"/>
      <c r="GTE53" s="205"/>
      <c r="GTF53" s="205"/>
      <c r="GTG53" s="205"/>
      <c r="GTH53" s="205"/>
      <c r="GTI53" s="205"/>
      <c r="GTJ53" s="205"/>
      <c r="GTK53" s="205"/>
      <c r="GTL53" s="205"/>
      <c r="GTM53" s="205"/>
      <c r="GTN53" s="205"/>
      <c r="GTO53" s="205"/>
      <c r="GTP53" s="205"/>
      <c r="GTQ53" s="205"/>
      <c r="GTR53" s="205"/>
      <c r="GTS53" s="205"/>
      <c r="GTT53" s="205"/>
      <c r="GTU53" s="205"/>
      <c r="GTV53" s="205"/>
      <c r="GTW53" s="205"/>
      <c r="GTX53" s="205"/>
      <c r="GTY53" s="205"/>
      <c r="GTZ53" s="205"/>
      <c r="GUA53" s="205"/>
      <c r="GUB53" s="205"/>
      <c r="GUC53" s="205"/>
      <c r="GUD53" s="205"/>
      <c r="GUE53" s="205"/>
      <c r="GUF53" s="205"/>
      <c r="GUG53" s="205"/>
      <c r="GUH53" s="205"/>
      <c r="GUI53" s="205"/>
      <c r="GUJ53" s="205"/>
      <c r="GUK53" s="205"/>
      <c r="GUL53" s="205"/>
      <c r="GUM53" s="205"/>
      <c r="GUN53" s="205"/>
      <c r="GUO53" s="205"/>
      <c r="GUP53" s="205"/>
      <c r="GUQ53" s="205"/>
      <c r="GUR53" s="205"/>
      <c r="GUS53" s="205"/>
      <c r="GUT53" s="205"/>
      <c r="GUU53" s="205"/>
      <c r="GUV53" s="205"/>
      <c r="GUW53" s="205"/>
      <c r="GUX53" s="205"/>
      <c r="GUY53" s="205"/>
      <c r="GUZ53" s="205"/>
      <c r="GVA53" s="205"/>
      <c r="GVB53" s="205"/>
      <c r="GVC53" s="205"/>
      <c r="GVD53" s="205"/>
      <c r="GVE53" s="205"/>
      <c r="GVF53" s="205"/>
      <c r="GVG53" s="205"/>
      <c r="GVH53" s="205"/>
      <c r="GVI53" s="205"/>
      <c r="GVJ53" s="205"/>
      <c r="GVK53" s="205"/>
      <c r="GVL53" s="205"/>
      <c r="GVM53" s="205"/>
      <c r="GVN53" s="205"/>
      <c r="GVO53" s="205"/>
      <c r="GVP53" s="205"/>
      <c r="GVQ53" s="205"/>
      <c r="GVR53" s="205"/>
      <c r="GVS53" s="205"/>
      <c r="GVT53" s="205"/>
      <c r="GVU53" s="205"/>
      <c r="GVV53" s="205"/>
      <c r="GVW53" s="205"/>
      <c r="GVX53" s="205"/>
      <c r="GVY53" s="205"/>
      <c r="GVZ53" s="205"/>
      <c r="GWA53" s="205"/>
      <c r="GWB53" s="205"/>
      <c r="GWC53" s="205"/>
      <c r="GWD53" s="205"/>
      <c r="GWE53" s="205"/>
      <c r="GWF53" s="205"/>
      <c r="GWG53" s="205"/>
      <c r="GWH53" s="205"/>
      <c r="GWI53" s="205"/>
      <c r="GWJ53" s="205"/>
      <c r="GWK53" s="205"/>
      <c r="GWL53" s="205"/>
      <c r="GWM53" s="205"/>
      <c r="GWN53" s="205"/>
      <c r="GWO53" s="205"/>
      <c r="GWP53" s="205"/>
      <c r="GWQ53" s="205"/>
      <c r="GWR53" s="205"/>
      <c r="GWS53" s="205"/>
      <c r="GWT53" s="205"/>
      <c r="GWU53" s="205"/>
      <c r="GWV53" s="205"/>
      <c r="GWW53" s="205"/>
      <c r="GWX53" s="205"/>
      <c r="GWY53" s="205"/>
      <c r="GWZ53" s="205"/>
      <c r="GXA53" s="205"/>
      <c r="GXB53" s="205"/>
      <c r="GXC53" s="205"/>
      <c r="GXD53" s="205"/>
      <c r="GXE53" s="205"/>
      <c r="GXF53" s="205"/>
      <c r="GXG53" s="205"/>
      <c r="GXH53" s="205"/>
      <c r="GXI53" s="205"/>
      <c r="GXJ53" s="205"/>
      <c r="GXK53" s="205"/>
      <c r="GXL53" s="205"/>
      <c r="GXM53" s="205"/>
      <c r="GXN53" s="205"/>
      <c r="GXO53" s="205"/>
      <c r="GXP53" s="205"/>
      <c r="GXQ53" s="205"/>
      <c r="GXR53" s="205"/>
      <c r="GXS53" s="205"/>
      <c r="GXT53" s="205"/>
      <c r="GXU53" s="205"/>
      <c r="GXV53" s="205"/>
      <c r="GXW53" s="205"/>
      <c r="GXX53" s="205"/>
      <c r="GXY53" s="205"/>
      <c r="GXZ53" s="205"/>
      <c r="GYA53" s="205"/>
      <c r="GYB53" s="205"/>
      <c r="GYC53" s="205"/>
      <c r="GYD53" s="205"/>
      <c r="GYE53" s="205"/>
      <c r="GYF53" s="205"/>
      <c r="GYG53" s="205"/>
      <c r="GYH53" s="205"/>
      <c r="GYI53" s="205"/>
      <c r="GYJ53" s="205"/>
      <c r="GYK53" s="205"/>
      <c r="GYL53" s="205"/>
      <c r="GYM53" s="205"/>
      <c r="GYN53" s="205"/>
      <c r="GYO53" s="205"/>
      <c r="GYP53" s="205"/>
      <c r="GYQ53" s="205"/>
      <c r="GYR53" s="205"/>
      <c r="GYS53" s="205"/>
      <c r="GYT53" s="205"/>
      <c r="GYU53" s="205"/>
      <c r="GYV53" s="205"/>
      <c r="GYW53" s="205"/>
      <c r="GYX53" s="205"/>
      <c r="GYY53" s="205"/>
      <c r="GYZ53" s="205"/>
      <c r="GZA53" s="205"/>
      <c r="GZB53" s="205"/>
      <c r="GZC53" s="205"/>
      <c r="GZD53" s="205"/>
      <c r="GZE53" s="205"/>
      <c r="GZF53" s="205"/>
      <c r="GZG53" s="205"/>
      <c r="GZH53" s="205"/>
      <c r="GZI53" s="205"/>
      <c r="GZJ53" s="205"/>
      <c r="GZK53" s="205"/>
      <c r="GZL53" s="205"/>
      <c r="GZM53" s="205"/>
      <c r="GZN53" s="205"/>
      <c r="GZO53" s="205"/>
      <c r="GZP53" s="205"/>
      <c r="GZQ53" s="205"/>
      <c r="GZR53" s="205"/>
      <c r="GZS53" s="205"/>
      <c r="GZT53" s="205"/>
      <c r="GZU53" s="205"/>
      <c r="GZV53" s="205"/>
      <c r="GZW53" s="205"/>
      <c r="GZX53" s="205"/>
      <c r="GZY53" s="205"/>
      <c r="GZZ53" s="205"/>
      <c r="HAA53" s="205"/>
      <c r="HAB53" s="205"/>
      <c r="HAC53" s="205"/>
      <c r="HAD53" s="205"/>
      <c r="HAE53" s="205"/>
      <c r="HAF53" s="205"/>
      <c r="HAG53" s="205"/>
      <c r="HAH53" s="205"/>
      <c r="HAI53" s="205"/>
      <c r="HAJ53" s="205"/>
      <c r="HAK53" s="205"/>
      <c r="HAL53" s="205"/>
      <c r="HAM53" s="205"/>
      <c r="HAN53" s="205"/>
      <c r="HAO53" s="205"/>
      <c r="HAP53" s="205"/>
      <c r="HAQ53" s="205"/>
      <c r="HAR53" s="205"/>
      <c r="HAS53" s="205"/>
      <c r="HAT53" s="205"/>
      <c r="HAU53" s="205"/>
      <c r="HAV53" s="205"/>
      <c r="HAW53" s="205"/>
      <c r="HAX53" s="205"/>
      <c r="HAY53" s="205"/>
      <c r="HAZ53" s="205"/>
      <c r="HBA53" s="205"/>
      <c r="HBB53" s="205"/>
      <c r="HBC53" s="205"/>
      <c r="HBD53" s="205"/>
      <c r="HBE53" s="205"/>
      <c r="HBF53" s="205"/>
      <c r="HBG53" s="205"/>
      <c r="HBH53" s="205"/>
      <c r="HBI53" s="205"/>
      <c r="HBJ53" s="205"/>
      <c r="HBK53" s="205"/>
      <c r="HBL53" s="205"/>
      <c r="HBM53" s="205"/>
      <c r="HBN53" s="205"/>
      <c r="HBO53" s="205"/>
      <c r="HBP53" s="205"/>
      <c r="HBQ53" s="205"/>
      <c r="HBR53" s="205"/>
      <c r="HBS53" s="205"/>
      <c r="HBT53" s="205"/>
      <c r="HBU53" s="205"/>
      <c r="HBV53" s="205"/>
      <c r="HBW53" s="205"/>
      <c r="HBX53" s="205"/>
      <c r="HBY53" s="205"/>
      <c r="HBZ53" s="205"/>
      <c r="HCA53" s="205"/>
      <c r="HCB53" s="205"/>
      <c r="HCC53" s="205"/>
      <c r="HCD53" s="205"/>
      <c r="HCE53" s="205"/>
      <c r="HCF53" s="205"/>
      <c r="HCG53" s="205"/>
      <c r="HCH53" s="205"/>
      <c r="HCI53" s="205"/>
      <c r="HCJ53" s="205"/>
      <c r="HCK53" s="205"/>
      <c r="HCL53" s="205"/>
      <c r="HCM53" s="205"/>
      <c r="HCN53" s="205"/>
      <c r="HCO53" s="205"/>
      <c r="HCP53" s="205"/>
      <c r="HCQ53" s="205"/>
      <c r="HCR53" s="205"/>
      <c r="HCS53" s="205"/>
      <c r="HCT53" s="205"/>
      <c r="HCU53" s="205"/>
      <c r="HCV53" s="205"/>
      <c r="HCW53" s="205"/>
      <c r="HCX53" s="205"/>
      <c r="HCY53" s="205"/>
      <c r="HCZ53" s="205"/>
      <c r="HDA53" s="205"/>
      <c r="HDB53" s="205"/>
      <c r="HDC53" s="205"/>
      <c r="HDD53" s="205"/>
      <c r="HDE53" s="205"/>
      <c r="HDF53" s="205"/>
      <c r="HDG53" s="205"/>
      <c r="HDH53" s="205"/>
      <c r="HDI53" s="205"/>
      <c r="HDJ53" s="205"/>
      <c r="HDK53" s="205"/>
      <c r="HDL53" s="205"/>
      <c r="HDM53" s="205"/>
      <c r="HDN53" s="205"/>
      <c r="HDO53" s="205"/>
      <c r="HDP53" s="205"/>
      <c r="HDQ53" s="205"/>
      <c r="HDR53" s="205"/>
      <c r="HDS53" s="205"/>
      <c r="HDT53" s="205"/>
      <c r="HDU53" s="205"/>
      <c r="HDV53" s="205"/>
      <c r="HDW53" s="205"/>
      <c r="HDX53" s="205"/>
      <c r="HDY53" s="205"/>
      <c r="HDZ53" s="205"/>
      <c r="HEA53" s="205"/>
      <c r="HEB53" s="205"/>
      <c r="HEC53" s="205"/>
      <c r="HED53" s="205"/>
      <c r="HEE53" s="205"/>
      <c r="HEF53" s="205"/>
      <c r="HEG53" s="205"/>
      <c r="HEH53" s="205"/>
      <c r="HEI53" s="205"/>
      <c r="HEJ53" s="205"/>
      <c r="HEK53" s="205"/>
      <c r="HEL53" s="205"/>
      <c r="HEM53" s="205"/>
      <c r="HEN53" s="205"/>
      <c r="HEO53" s="205"/>
      <c r="HEP53" s="205"/>
      <c r="HEQ53" s="205"/>
      <c r="HER53" s="205"/>
      <c r="HES53" s="205"/>
      <c r="HET53" s="205"/>
      <c r="HEU53" s="205"/>
      <c r="HEV53" s="205"/>
      <c r="HEW53" s="205"/>
      <c r="HEX53" s="205"/>
      <c r="HEY53" s="205"/>
      <c r="HEZ53" s="205"/>
      <c r="HFA53" s="205"/>
      <c r="HFB53" s="205"/>
      <c r="HFC53" s="205"/>
      <c r="HFD53" s="205"/>
      <c r="HFE53" s="205"/>
      <c r="HFF53" s="205"/>
      <c r="HFG53" s="205"/>
      <c r="HFH53" s="205"/>
      <c r="HFI53" s="205"/>
      <c r="HFJ53" s="205"/>
      <c r="HFK53" s="205"/>
      <c r="HFL53" s="205"/>
      <c r="HFM53" s="205"/>
      <c r="HFN53" s="205"/>
      <c r="HFO53" s="205"/>
      <c r="HFP53" s="205"/>
      <c r="HFQ53" s="205"/>
      <c r="HFR53" s="205"/>
      <c r="HFS53" s="205"/>
      <c r="HFT53" s="205"/>
      <c r="HFU53" s="205"/>
      <c r="HFV53" s="205"/>
      <c r="HFW53" s="205"/>
      <c r="HFX53" s="205"/>
      <c r="HFY53" s="205"/>
      <c r="HFZ53" s="205"/>
      <c r="HGA53" s="205"/>
      <c r="HGB53" s="205"/>
      <c r="HGC53" s="205"/>
      <c r="HGD53" s="205"/>
      <c r="HGE53" s="205"/>
      <c r="HGF53" s="205"/>
      <c r="HGG53" s="205"/>
      <c r="HGH53" s="205"/>
      <c r="HGI53" s="205"/>
      <c r="HGJ53" s="205"/>
      <c r="HGK53" s="205"/>
      <c r="HGL53" s="205"/>
      <c r="HGM53" s="205"/>
      <c r="HGN53" s="205"/>
      <c r="HGO53" s="205"/>
      <c r="HGP53" s="205"/>
      <c r="HGQ53" s="205"/>
      <c r="HGR53" s="205"/>
      <c r="HGS53" s="205"/>
      <c r="HGT53" s="205"/>
      <c r="HGU53" s="205"/>
      <c r="HGV53" s="205"/>
      <c r="HGW53" s="205"/>
      <c r="HGX53" s="205"/>
      <c r="HGY53" s="205"/>
      <c r="HGZ53" s="205"/>
      <c r="HHA53" s="205"/>
      <c r="HHB53" s="205"/>
      <c r="HHC53" s="205"/>
      <c r="HHD53" s="205"/>
      <c r="HHE53" s="205"/>
      <c r="HHF53" s="205"/>
      <c r="HHG53" s="205"/>
      <c r="HHH53" s="205"/>
      <c r="HHI53" s="205"/>
      <c r="HHJ53" s="205"/>
      <c r="HHK53" s="205"/>
      <c r="HHL53" s="205"/>
      <c r="HHM53" s="205"/>
      <c r="HHN53" s="205"/>
      <c r="HHO53" s="205"/>
      <c r="HHP53" s="205"/>
      <c r="HHQ53" s="205"/>
      <c r="HHR53" s="205"/>
      <c r="HHS53" s="205"/>
      <c r="HHT53" s="205"/>
      <c r="HHU53" s="205"/>
      <c r="HHV53" s="205"/>
      <c r="HHW53" s="205"/>
      <c r="HHX53" s="205"/>
      <c r="HHY53" s="205"/>
      <c r="HHZ53" s="205"/>
      <c r="HIA53" s="205"/>
      <c r="HIB53" s="205"/>
      <c r="HIC53" s="205"/>
      <c r="HID53" s="205"/>
      <c r="HIE53" s="205"/>
      <c r="HIF53" s="205"/>
      <c r="HIG53" s="205"/>
      <c r="HIH53" s="205"/>
      <c r="HII53" s="205"/>
      <c r="HIJ53" s="205"/>
      <c r="HIK53" s="205"/>
      <c r="HIL53" s="205"/>
      <c r="HIM53" s="205"/>
      <c r="HIN53" s="205"/>
      <c r="HIO53" s="205"/>
      <c r="HIP53" s="205"/>
      <c r="HIQ53" s="205"/>
      <c r="HIR53" s="205"/>
      <c r="HIS53" s="205"/>
      <c r="HIT53" s="205"/>
      <c r="HIU53" s="205"/>
      <c r="HIV53" s="205"/>
      <c r="HIW53" s="205"/>
      <c r="HIX53" s="205"/>
      <c r="HIY53" s="205"/>
      <c r="HIZ53" s="205"/>
      <c r="HJA53" s="205"/>
      <c r="HJB53" s="205"/>
      <c r="HJC53" s="205"/>
      <c r="HJD53" s="205"/>
      <c r="HJE53" s="205"/>
      <c r="HJF53" s="205"/>
      <c r="HJG53" s="205"/>
      <c r="HJH53" s="205"/>
      <c r="HJI53" s="205"/>
      <c r="HJJ53" s="205"/>
      <c r="HJK53" s="205"/>
      <c r="HJL53" s="205"/>
      <c r="HJM53" s="205"/>
      <c r="HJN53" s="205"/>
      <c r="HJO53" s="205"/>
      <c r="HJP53" s="205"/>
      <c r="HJQ53" s="205"/>
      <c r="HJR53" s="205"/>
      <c r="HJS53" s="205"/>
      <c r="HJT53" s="205"/>
      <c r="HJU53" s="205"/>
      <c r="HJV53" s="205"/>
      <c r="HJW53" s="205"/>
      <c r="HJX53" s="205"/>
      <c r="HJY53" s="205"/>
      <c r="HJZ53" s="205"/>
      <c r="HKA53" s="205"/>
      <c r="HKB53" s="205"/>
      <c r="HKC53" s="205"/>
      <c r="HKD53" s="205"/>
      <c r="HKE53" s="205"/>
      <c r="HKF53" s="205"/>
      <c r="HKG53" s="205"/>
      <c r="HKH53" s="205"/>
      <c r="HKI53" s="205"/>
      <c r="HKJ53" s="205"/>
      <c r="HKK53" s="205"/>
      <c r="HKL53" s="205"/>
      <c r="HKM53" s="205"/>
      <c r="HKN53" s="205"/>
      <c r="HKO53" s="205"/>
      <c r="HKP53" s="205"/>
      <c r="HKQ53" s="205"/>
      <c r="HKR53" s="205"/>
      <c r="HKS53" s="205"/>
      <c r="HKT53" s="205"/>
      <c r="HKU53" s="205"/>
      <c r="HKV53" s="205"/>
      <c r="HKW53" s="205"/>
      <c r="HKX53" s="205"/>
      <c r="HKY53" s="205"/>
      <c r="HKZ53" s="205"/>
      <c r="HLA53" s="205"/>
      <c r="HLB53" s="205"/>
      <c r="HLC53" s="205"/>
      <c r="HLD53" s="205"/>
      <c r="HLE53" s="205"/>
      <c r="HLF53" s="205"/>
      <c r="HLG53" s="205"/>
      <c r="HLH53" s="205"/>
      <c r="HLI53" s="205"/>
      <c r="HLJ53" s="205"/>
      <c r="HLK53" s="205"/>
      <c r="HLL53" s="205"/>
      <c r="HLM53" s="205"/>
      <c r="HLN53" s="205"/>
      <c r="HLO53" s="205"/>
      <c r="HLP53" s="205"/>
      <c r="HLQ53" s="205"/>
      <c r="HLR53" s="205"/>
      <c r="HLS53" s="205"/>
      <c r="HLT53" s="205"/>
      <c r="HLU53" s="205"/>
      <c r="HLV53" s="205"/>
      <c r="HLW53" s="205"/>
      <c r="HLX53" s="205"/>
      <c r="HLY53" s="205"/>
      <c r="HLZ53" s="205"/>
      <c r="HMA53" s="205"/>
      <c r="HMB53" s="205"/>
      <c r="HMC53" s="205"/>
      <c r="HMD53" s="205"/>
      <c r="HME53" s="205"/>
      <c r="HMF53" s="205"/>
      <c r="HMG53" s="205"/>
      <c r="HMH53" s="205"/>
      <c r="HMI53" s="205"/>
      <c r="HMJ53" s="205"/>
      <c r="HMK53" s="205"/>
      <c r="HML53" s="205"/>
      <c r="HMM53" s="205"/>
      <c r="HMN53" s="205"/>
      <c r="HMO53" s="205"/>
      <c r="HMP53" s="205"/>
      <c r="HMQ53" s="205"/>
      <c r="HMR53" s="205"/>
      <c r="HMS53" s="205"/>
      <c r="HMT53" s="205"/>
      <c r="HMU53" s="205"/>
      <c r="HMV53" s="205"/>
      <c r="HMW53" s="205"/>
      <c r="HMX53" s="205"/>
      <c r="HMY53" s="205"/>
      <c r="HMZ53" s="205"/>
      <c r="HNA53" s="205"/>
      <c r="HNB53" s="205"/>
      <c r="HNC53" s="205"/>
      <c r="HND53" s="205"/>
      <c r="HNE53" s="205"/>
      <c r="HNF53" s="205"/>
      <c r="HNG53" s="205"/>
      <c r="HNH53" s="205"/>
      <c r="HNI53" s="205"/>
      <c r="HNJ53" s="205"/>
      <c r="HNK53" s="205"/>
      <c r="HNL53" s="205"/>
      <c r="HNM53" s="205"/>
      <c r="HNN53" s="205"/>
      <c r="HNO53" s="205"/>
      <c r="HNP53" s="205"/>
      <c r="HNQ53" s="205"/>
      <c r="HNR53" s="205"/>
      <c r="HNS53" s="205"/>
      <c r="HNT53" s="205"/>
      <c r="HNU53" s="205"/>
      <c r="HNV53" s="205"/>
      <c r="HNW53" s="205"/>
      <c r="HNX53" s="205"/>
      <c r="HNY53" s="205"/>
      <c r="HNZ53" s="205"/>
      <c r="HOA53" s="205"/>
      <c r="HOB53" s="205"/>
      <c r="HOC53" s="205"/>
      <c r="HOD53" s="205"/>
      <c r="HOE53" s="205"/>
      <c r="HOF53" s="205"/>
      <c r="HOG53" s="205"/>
      <c r="HOH53" s="205"/>
      <c r="HOI53" s="205"/>
      <c r="HOJ53" s="205"/>
      <c r="HOK53" s="205"/>
      <c r="HOL53" s="205"/>
      <c r="HOM53" s="205"/>
      <c r="HON53" s="205"/>
      <c r="HOO53" s="205"/>
      <c r="HOP53" s="205"/>
      <c r="HOQ53" s="205"/>
      <c r="HOR53" s="205"/>
      <c r="HOS53" s="205"/>
      <c r="HOT53" s="205"/>
      <c r="HOU53" s="205"/>
      <c r="HOV53" s="205"/>
      <c r="HOW53" s="205"/>
      <c r="HOX53" s="205"/>
      <c r="HOY53" s="205"/>
      <c r="HOZ53" s="205"/>
      <c r="HPA53" s="205"/>
      <c r="HPB53" s="205"/>
      <c r="HPC53" s="205"/>
      <c r="HPD53" s="205"/>
      <c r="HPE53" s="205"/>
      <c r="HPF53" s="205"/>
      <c r="HPG53" s="205"/>
      <c r="HPH53" s="205"/>
      <c r="HPI53" s="205"/>
      <c r="HPJ53" s="205"/>
      <c r="HPK53" s="205"/>
      <c r="HPL53" s="205"/>
      <c r="HPM53" s="205"/>
      <c r="HPN53" s="205"/>
      <c r="HPO53" s="205"/>
      <c r="HPP53" s="205"/>
      <c r="HPQ53" s="205"/>
      <c r="HPR53" s="205"/>
      <c r="HPS53" s="205"/>
      <c r="HPT53" s="205"/>
      <c r="HPU53" s="205"/>
      <c r="HPV53" s="205"/>
      <c r="HPW53" s="205"/>
      <c r="HPX53" s="205"/>
      <c r="HPY53" s="205"/>
      <c r="HPZ53" s="205"/>
      <c r="HQA53" s="205"/>
      <c r="HQB53" s="205"/>
      <c r="HQC53" s="205"/>
      <c r="HQD53" s="205"/>
      <c r="HQE53" s="205"/>
      <c r="HQF53" s="205"/>
      <c r="HQG53" s="205"/>
      <c r="HQH53" s="205"/>
      <c r="HQI53" s="205"/>
      <c r="HQJ53" s="205"/>
      <c r="HQK53" s="205"/>
      <c r="HQL53" s="205"/>
      <c r="HQM53" s="205"/>
      <c r="HQN53" s="205"/>
      <c r="HQO53" s="205"/>
      <c r="HQP53" s="205"/>
      <c r="HQQ53" s="205"/>
      <c r="HQR53" s="205"/>
      <c r="HQS53" s="205"/>
      <c r="HQT53" s="205"/>
      <c r="HQU53" s="205"/>
      <c r="HQV53" s="205"/>
      <c r="HQW53" s="205"/>
      <c r="HQX53" s="205"/>
      <c r="HQY53" s="205"/>
      <c r="HQZ53" s="205"/>
      <c r="HRA53" s="205"/>
      <c r="HRB53" s="205"/>
      <c r="HRC53" s="205"/>
      <c r="HRD53" s="205"/>
      <c r="HRE53" s="205"/>
      <c r="HRF53" s="205"/>
      <c r="HRG53" s="205"/>
      <c r="HRH53" s="205"/>
      <c r="HRI53" s="205"/>
      <c r="HRJ53" s="205"/>
      <c r="HRK53" s="205"/>
      <c r="HRL53" s="205"/>
      <c r="HRM53" s="205"/>
      <c r="HRN53" s="205"/>
      <c r="HRO53" s="205"/>
      <c r="HRP53" s="205"/>
      <c r="HRQ53" s="205"/>
      <c r="HRR53" s="205"/>
      <c r="HRS53" s="205"/>
      <c r="HRT53" s="205"/>
      <c r="HRU53" s="205"/>
      <c r="HRV53" s="205"/>
      <c r="HRW53" s="205"/>
      <c r="HRX53" s="205"/>
      <c r="HRY53" s="205"/>
      <c r="HRZ53" s="205"/>
      <c r="HSA53" s="205"/>
      <c r="HSB53" s="205"/>
      <c r="HSC53" s="205"/>
      <c r="HSD53" s="205"/>
      <c r="HSE53" s="205"/>
      <c r="HSF53" s="205"/>
      <c r="HSG53" s="205"/>
      <c r="HSH53" s="205"/>
      <c r="HSI53" s="205"/>
      <c r="HSJ53" s="205"/>
      <c r="HSK53" s="205"/>
      <c r="HSL53" s="205"/>
      <c r="HSM53" s="205"/>
      <c r="HSN53" s="205"/>
      <c r="HSO53" s="205"/>
      <c r="HSP53" s="205"/>
      <c r="HSQ53" s="205"/>
      <c r="HSR53" s="205"/>
      <c r="HSS53" s="205"/>
      <c r="HST53" s="205"/>
      <c r="HSU53" s="205"/>
      <c r="HSV53" s="205"/>
      <c r="HSW53" s="205"/>
      <c r="HSX53" s="205"/>
      <c r="HSY53" s="205"/>
      <c r="HSZ53" s="205"/>
      <c r="HTA53" s="205"/>
      <c r="HTB53" s="205"/>
      <c r="HTC53" s="205"/>
      <c r="HTD53" s="205"/>
      <c r="HTE53" s="205"/>
      <c r="HTF53" s="205"/>
      <c r="HTG53" s="205"/>
      <c r="HTH53" s="205"/>
      <c r="HTI53" s="205"/>
      <c r="HTJ53" s="205"/>
      <c r="HTK53" s="205"/>
      <c r="HTL53" s="205"/>
      <c r="HTM53" s="205"/>
      <c r="HTN53" s="205"/>
      <c r="HTO53" s="205"/>
      <c r="HTP53" s="205"/>
      <c r="HTQ53" s="205"/>
      <c r="HTR53" s="205"/>
      <c r="HTS53" s="205"/>
      <c r="HTT53" s="205"/>
      <c r="HTU53" s="205"/>
      <c r="HTV53" s="205"/>
      <c r="HTW53" s="205"/>
      <c r="HTX53" s="205"/>
      <c r="HTY53" s="205"/>
      <c r="HTZ53" s="205"/>
      <c r="HUA53" s="205"/>
      <c r="HUB53" s="205"/>
      <c r="HUC53" s="205"/>
      <c r="HUD53" s="205"/>
      <c r="HUE53" s="205"/>
      <c r="HUF53" s="205"/>
      <c r="HUG53" s="205"/>
      <c r="HUH53" s="205"/>
      <c r="HUI53" s="205"/>
      <c r="HUJ53" s="205"/>
      <c r="HUK53" s="205"/>
      <c r="HUL53" s="205"/>
      <c r="HUM53" s="205"/>
      <c r="HUN53" s="205"/>
      <c r="HUO53" s="205"/>
      <c r="HUP53" s="205"/>
      <c r="HUQ53" s="205"/>
      <c r="HUR53" s="205"/>
      <c r="HUS53" s="205"/>
      <c r="HUT53" s="205"/>
      <c r="HUU53" s="205"/>
      <c r="HUV53" s="205"/>
      <c r="HUW53" s="205"/>
      <c r="HUX53" s="205"/>
      <c r="HUY53" s="205"/>
      <c r="HUZ53" s="205"/>
      <c r="HVA53" s="205"/>
      <c r="HVB53" s="205"/>
      <c r="HVC53" s="205"/>
      <c r="HVD53" s="205"/>
      <c r="HVE53" s="205"/>
      <c r="HVF53" s="205"/>
      <c r="HVG53" s="205"/>
      <c r="HVH53" s="205"/>
      <c r="HVI53" s="205"/>
      <c r="HVJ53" s="205"/>
      <c r="HVK53" s="205"/>
      <c r="HVL53" s="205"/>
      <c r="HVM53" s="205"/>
      <c r="HVN53" s="205"/>
      <c r="HVO53" s="205"/>
      <c r="HVP53" s="205"/>
      <c r="HVQ53" s="205"/>
      <c r="HVR53" s="205"/>
      <c r="HVS53" s="205"/>
      <c r="HVT53" s="205"/>
      <c r="HVU53" s="205"/>
      <c r="HVV53" s="205"/>
      <c r="HVW53" s="205"/>
      <c r="HVX53" s="205"/>
      <c r="HVY53" s="205"/>
      <c r="HVZ53" s="205"/>
      <c r="HWA53" s="205"/>
      <c r="HWB53" s="205"/>
      <c r="HWC53" s="205"/>
      <c r="HWD53" s="205"/>
      <c r="HWE53" s="205"/>
      <c r="HWF53" s="205"/>
      <c r="HWG53" s="205"/>
      <c r="HWH53" s="205"/>
      <c r="HWI53" s="205"/>
      <c r="HWJ53" s="205"/>
      <c r="HWK53" s="205"/>
      <c r="HWL53" s="205"/>
      <c r="HWM53" s="205"/>
      <c r="HWN53" s="205"/>
      <c r="HWO53" s="205"/>
      <c r="HWP53" s="205"/>
      <c r="HWQ53" s="205"/>
      <c r="HWR53" s="205"/>
      <c r="HWS53" s="205"/>
      <c r="HWT53" s="205"/>
      <c r="HWU53" s="205"/>
      <c r="HWV53" s="205"/>
      <c r="HWW53" s="205"/>
      <c r="HWX53" s="205"/>
      <c r="HWY53" s="205"/>
      <c r="HWZ53" s="205"/>
      <c r="HXA53" s="205"/>
      <c r="HXB53" s="205"/>
      <c r="HXC53" s="205"/>
      <c r="HXD53" s="205"/>
      <c r="HXE53" s="205"/>
      <c r="HXF53" s="205"/>
      <c r="HXG53" s="205"/>
      <c r="HXH53" s="205"/>
      <c r="HXI53" s="205"/>
      <c r="HXJ53" s="205"/>
      <c r="HXK53" s="205"/>
      <c r="HXL53" s="205"/>
      <c r="HXM53" s="205"/>
      <c r="HXN53" s="205"/>
      <c r="HXO53" s="205"/>
      <c r="HXP53" s="205"/>
      <c r="HXQ53" s="205"/>
      <c r="HXR53" s="205"/>
      <c r="HXS53" s="205"/>
      <c r="HXT53" s="205"/>
      <c r="HXU53" s="205"/>
      <c r="HXV53" s="205"/>
      <c r="HXW53" s="205"/>
      <c r="HXX53" s="205"/>
      <c r="HXY53" s="205"/>
      <c r="HXZ53" s="205"/>
      <c r="HYA53" s="205"/>
      <c r="HYB53" s="205"/>
      <c r="HYC53" s="205"/>
      <c r="HYD53" s="205"/>
      <c r="HYE53" s="205"/>
      <c r="HYF53" s="205"/>
      <c r="HYG53" s="205"/>
      <c r="HYH53" s="205"/>
      <c r="HYI53" s="205"/>
      <c r="HYJ53" s="205"/>
      <c r="HYK53" s="205"/>
      <c r="HYL53" s="205"/>
      <c r="HYM53" s="205"/>
      <c r="HYN53" s="205"/>
      <c r="HYO53" s="205"/>
      <c r="HYP53" s="205"/>
      <c r="HYQ53" s="205"/>
      <c r="HYR53" s="205"/>
      <c r="HYS53" s="205"/>
      <c r="HYT53" s="205"/>
      <c r="HYU53" s="205"/>
      <c r="HYV53" s="205"/>
      <c r="HYW53" s="205"/>
      <c r="HYX53" s="205"/>
      <c r="HYY53" s="205"/>
      <c r="HYZ53" s="205"/>
      <c r="HZA53" s="205"/>
      <c r="HZB53" s="205"/>
      <c r="HZC53" s="205"/>
      <c r="HZD53" s="205"/>
      <c r="HZE53" s="205"/>
      <c r="HZF53" s="205"/>
      <c r="HZG53" s="205"/>
      <c r="HZH53" s="205"/>
      <c r="HZI53" s="205"/>
      <c r="HZJ53" s="205"/>
      <c r="HZK53" s="205"/>
      <c r="HZL53" s="205"/>
      <c r="HZM53" s="205"/>
      <c r="HZN53" s="205"/>
      <c r="HZO53" s="205"/>
      <c r="HZP53" s="205"/>
      <c r="HZQ53" s="205"/>
      <c r="HZR53" s="205"/>
      <c r="HZS53" s="205"/>
      <c r="HZT53" s="205"/>
      <c r="HZU53" s="205"/>
      <c r="HZV53" s="205"/>
      <c r="HZW53" s="205"/>
      <c r="HZX53" s="205"/>
      <c r="HZY53" s="205"/>
      <c r="HZZ53" s="205"/>
      <c r="IAA53" s="205"/>
      <c r="IAB53" s="205"/>
      <c r="IAC53" s="205"/>
      <c r="IAD53" s="205"/>
      <c r="IAE53" s="205"/>
      <c r="IAF53" s="205"/>
      <c r="IAG53" s="205"/>
      <c r="IAH53" s="205"/>
      <c r="IAI53" s="205"/>
      <c r="IAJ53" s="205"/>
      <c r="IAK53" s="205"/>
      <c r="IAL53" s="205"/>
      <c r="IAM53" s="205"/>
      <c r="IAN53" s="205"/>
      <c r="IAO53" s="205"/>
      <c r="IAP53" s="205"/>
      <c r="IAQ53" s="205"/>
      <c r="IAR53" s="205"/>
      <c r="IAS53" s="205"/>
      <c r="IAT53" s="205"/>
      <c r="IAU53" s="205"/>
      <c r="IAV53" s="205"/>
      <c r="IAW53" s="205"/>
      <c r="IAX53" s="205"/>
      <c r="IAY53" s="205"/>
      <c r="IAZ53" s="205"/>
      <c r="IBA53" s="205"/>
      <c r="IBB53" s="205"/>
      <c r="IBC53" s="205"/>
      <c r="IBD53" s="205"/>
      <c r="IBE53" s="205"/>
      <c r="IBF53" s="205"/>
      <c r="IBG53" s="205"/>
      <c r="IBH53" s="205"/>
      <c r="IBI53" s="205"/>
      <c r="IBJ53" s="205"/>
      <c r="IBK53" s="205"/>
      <c r="IBL53" s="205"/>
      <c r="IBM53" s="205"/>
      <c r="IBN53" s="205"/>
      <c r="IBO53" s="205"/>
      <c r="IBP53" s="205"/>
      <c r="IBQ53" s="205"/>
      <c r="IBR53" s="205"/>
      <c r="IBS53" s="205"/>
      <c r="IBT53" s="205"/>
      <c r="IBU53" s="205"/>
      <c r="IBV53" s="205"/>
      <c r="IBW53" s="205"/>
      <c r="IBX53" s="205"/>
      <c r="IBY53" s="205"/>
      <c r="IBZ53" s="205"/>
      <c r="ICA53" s="205"/>
      <c r="ICB53" s="205"/>
      <c r="ICC53" s="205"/>
      <c r="ICD53" s="205"/>
      <c r="ICE53" s="205"/>
      <c r="ICF53" s="205"/>
      <c r="ICG53" s="205"/>
      <c r="ICH53" s="205"/>
      <c r="ICI53" s="205"/>
      <c r="ICJ53" s="205"/>
      <c r="ICK53" s="205"/>
      <c r="ICL53" s="205"/>
      <c r="ICM53" s="205"/>
      <c r="ICN53" s="205"/>
      <c r="ICO53" s="205"/>
      <c r="ICP53" s="205"/>
      <c r="ICQ53" s="205"/>
      <c r="ICR53" s="205"/>
      <c r="ICS53" s="205"/>
      <c r="ICT53" s="205"/>
      <c r="ICU53" s="205"/>
      <c r="ICV53" s="205"/>
      <c r="ICW53" s="205"/>
      <c r="ICX53" s="205"/>
      <c r="ICY53" s="205"/>
      <c r="ICZ53" s="205"/>
      <c r="IDA53" s="205"/>
      <c r="IDB53" s="205"/>
      <c r="IDC53" s="205"/>
      <c r="IDD53" s="205"/>
      <c r="IDE53" s="205"/>
      <c r="IDF53" s="205"/>
      <c r="IDG53" s="205"/>
      <c r="IDH53" s="205"/>
      <c r="IDI53" s="205"/>
      <c r="IDJ53" s="205"/>
      <c r="IDK53" s="205"/>
      <c r="IDL53" s="205"/>
      <c r="IDM53" s="205"/>
      <c r="IDN53" s="205"/>
      <c r="IDO53" s="205"/>
      <c r="IDP53" s="205"/>
      <c r="IDQ53" s="205"/>
      <c r="IDR53" s="205"/>
      <c r="IDS53" s="205"/>
      <c r="IDT53" s="205"/>
      <c r="IDU53" s="205"/>
      <c r="IDV53" s="205"/>
      <c r="IDW53" s="205"/>
      <c r="IDX53" s="205"/>
      <c r="IDY53" s="205"/>
      <c r="IDZ53" s="205"/>
      <c r="IEA53" s="205"/>
      <c r="IEB53" s="205"/>
      <c r="IEC53" s="205"/>
      <c r="IED53" s="205"/>
      <c r="IEE53" s="205"/>
      <c r="IEF53" s="205"/>
      <c r="IEG53" s="205"/>
      <c r="IEH53" s="205"/>
      <c r="IEI53" s="205"/>
      <c r="IEJ53" s="205"/>
      <c r="IEK53" s="205"/>
      <c r="IEL53" s="205"/>
      <c r="IEM53" s="205"/>
      <c r="IEN53" s="205"/>
      <c r="IEO53" s="205"/>
      <c r="IEP53" s="205"/>
      <c r="IEQ53" s="205"/>
      <c r="IER53" s="205"/>
      <c r="IES53" s="205"/>
      <c r="IET53" s="205"/>
      <c r="IEU53" s="205"/>
      <c r="IEV53" s="205"/>
      <c r="IEW53" s="205"/>
      <c r="IEX53" s="205"/>
      <c r="IEY53" s="205"/>
      <c r="IEZ53" s="205"/>
      <c r="IFA53" s="205"/>
      <c r="IFB53" s="205"/>
      <c r="IFC53" s="205"/>
      <c r="IFD53" s="205"/>
      <c r="IFE53" s="205"/>
      <c r="IFF53" s="205"/>
      <c r="IFG53" s="205"/>
      <c r="IFH53" s="205"/>
      <c r="IFI53" s="205"/>
      <c r="IFJ53" s="205"/>
      <c r="IFK53" s="205"/>
      <c r="IFL53" s="205"/>
      <c r="IFM53" s="205"/>
      <c r="IFN53" s="205"/>
      <c r="IFO53" s="205"/>
      <c r="IFP53" s="205"/>
      <c r="IFQ53" s="205"/>
      <c r="IFR53" s="205"/>
      <c r="IFS53" s="205"/>
      <c r="IFT53" s="205"/>
      <c r="IFU53" s="205"/>
      <c r="IFV53" s="205"/>
      <c r="IFW53" s="205"/>
      <c r="IFX53" s="205"/>
      <c r="IFY53" s="205"/>
      <c r="IFZ53" s="205"/>
      <c r="IGA53" s="205"/>
      <c r="IGB53" s="205"/>
      <c r="IGC53" s="205"/>
      <c r="IGD53" s="205"/>
      <c r="IGE53" s="205"/>
      <c r="IGF53" s="205"/>
      <c r="IGG53" s="205"/>
      <c r="IGH53" s="205"/>
      <c r="IGI53" s="205"/>
      <c r="IGJ53" s="205"/>
      <c r="IGK53" s="205"/>
      <c r="IGL53" s="205"/>
      <c r="IGM53" s="205"/>
      <c r="IGN53" s="205"/>
      <c r="IGO53" s="205"/>
      <c r="IGP53" s="205"/>
      <c r="IGQ53" s="205"/>
      <c r="IGR53" s="205"/>
      <c r="IGS53" s="205"/>
      <c r="IGT53" s="205"/>
      <c r="IGU53" s="205"/>
      <c r="IGV53" s="205"/>
      <c r="IGW53" s="205"/>
      <c r="IGX53" s="205"/>
      <c r="IGY53" s="205"/>
      <c r="IGZ53" s="205"/>
      <c r="IHA53" s="205"/>
      <c r="IHB53" s="205"/>
      <c r="IHC53" s="205"/>
      <c r="IHD53" s="205"/>
      <c r="IHE53" s="205"/>
      <c r="IHF53" s="205"/>
      <c r="IHG53" s="205"/>
      <c r="IHH53" s="205"/>
      <c r="IHI53" s="205"/>
      <c r="IHJ53" s="205"/>
      <c r="IHK53" s="205"/>
      <c r="IHL53" s="205"/>
      <c r="IHM53" s="205"/>
      <c r="IHN53" s="205"/>
      <c r="IHO53" s="205"/>
      <c r="IHP53" s="205"/>
      <c r="IHQ53" s="205"/>
      <c r="IHR53" s="205"/>
      <c r="IHS53" s="205"/>
      <c r="IHT53" s="205"/>
      <c r="IHU53" s="205"/>
      <c r="IHV53" s="205"/>
      <c r="IHW53" s="205"/>
      <c r="IHX53" s="205"/>
      <c r="IHY53" s="205"/>
      <c r="IHZ53" s="205"/>
      <c r="IIA53" s="205"/>
      <c r="IIB53" s="205"/>
      <c r="IIC53" s="205"/>
      <c r="IID53" s="205"/>
      <c r="IIE53" s="205"/>
      <c r="IIF53" s="205"/>
      <c r="IIG53" s="205"/>
      <c r="IIH53" s="205"/>
      <c r="III53" s="205"/>
      <c r="IIJ53" s="205"/>
      <c r="IIK53" s="205"/>
      <c r="IIL53" s="205"/>
      <c r="IIM53" s="205"/>
      <c r="IIN53" s="205"/>
      <c r="IIO53" s="205"/>
      <c r="IIP53" s="205"/>
      <c r="IIQ53" s="205"/>
      <c r="IIR53" s="205"/>
      <c r="IIS53" s="205"/>
      <c r="IIT53" s="205"/>
      <c r="IIU53" s="205"/>
      <c r="IIV53" s="205"/>
      <c r="IIW53" s="205"/>
      <c r="IIX53" s="205"/>
      <c r="IIY53" s="205"/>
      <c r="IIZ53" s="205"/>
      <c r="IJA53" s="205"/>
      <c r="IJB53" s="205"/>
      <c r="IJC53" s="205"/>
      <c r="IJD53" s="205"/>
      <c r="IJE53" s="205"/>
      <c r="IJF53" s="205"/>
      <c r="IJG53" s="205"/>
      <c r="IJH53" s="205"/>
      <c r="IJI53" s="205"/>
      <c r="IJJ53" s="205"/>
      <c r="IJK53" s="205"/>
      <c r="IJL53" s="205"/>
      <c r="IJM53" s="205"/>
      <c r="IJN53" s="205"/>
      <c r="IJO53" s="205"/>
      <c r="IJP53" s="205"/>
      <c r="IJQ53" s="205"/>
      <c r="IJR53" s="205"/>
      <c r="IJS53" s="205"/>
      <c r="IJT53" s="205"/>
      <c r="IJU53" s="205"/>
      <c r="IJV53" s="205"/>
      <c r="IJW53" s="205"/>
      <c r="IJX53" s="205"/>
      <c r="IJY53" s="205"/>
      <c r="IJZ53" s="205"/>
      <c r="IKA53" s="205"/>
      <c r="IKB53" s="205"/>
      <c r="IKC53" s="205"/>
      <c r="IKD53" s="205"/>
      <c r="IKE53" s="205"/>
      <c r="IKF53" s="205"/>
      <c r="IKG53" s="205"/>
      <c r="IKH53" s="205"/>
      <c r="IKI53" s="205"/>
      <c r="IKJ53" s="205"/>
      <c r="IKK53" s="205"/>
      <c r="IKL53" s="205"/>
      <c r="IKM53" s="205"/>
      <c r="IKN53" s="205"/>
      <c r="IKO53" s="205"/>
      <c r="IKP53" s="205"/>
      <c r="IKQ53" s="205"/>
      <c r="IKR53" s="205"/>
      <c r="IKS53" s="205"/>
      <c r="IKT53" s="205"/>
      <c r="IKU53" s="205"/>
      <c r="IKV53" s="205"/>
      <c r="IKW53" s="205"/>
      <c r="IKX53" s="205"/>
      <c r="IKY53" s="205"/>
      <c r="IKZ53" s="205"/>
      <c r="ILA53" s="205"/>
      <c r="ILB53" s="205"/>
      <c r="ILC53" s="205"/>
      <c r="ILD53" s="205"/>
      <c r="ILE53" s="205"/>
      <c r="ILF53" s="205"/>
      <c r="ILG53" s="205"/>
      <c r="ILH53" s="205"/>
      <c r="ILI53" s="205"/>
      <c r="ILJ53" s="205"/>
      <c r="ILK53" s="205"/>
      <c r="ILL53" s="205"/>
      <c r="ILM53" s="205"/>
      <c r="ILN53" s="205"/>
      <c r="ILO53" s="205"/>
      <c r="ILP53" s="205"/>
      <c r="ILQ53" s="205"/>
      <c r="ILR53" s="205"/>
      <c r="ILS53" s="205"/>
      <c r="ILT53" s="205"/>
      <c r="ILU53" s="205"/>
      <c r="ILV53" s="205"/>
      <c r="ILW53" s="205"/>
      <c r="ILX53" s="205"/>
      <c r="ILY53" s="205"/>
      <c r="ILZ53" s="205"/>
      <c r="IMA53" s="205"/>
      <c r="IMB53" s="205"/>
      <c r="IMC53" s="205"/>
      <c r="IMD53" s="205"/>
      <c r="IME53" s="205"/>
      <c r="IMF53" s="205"/>
      <c r="IMG53" s="205"/>
      <c r="IMH53" s="205"/>
      <c r="IMI53" s="205"/>
      <c r="IMJ53" s="205"/>
      <c r="IMK53" s="205"/>
      <c r="IML53" s="205"/>
      <c r="IMM53" s="205"/>
      <c r="IMN53" s="205"/>
      <c r="IMO53" s="205"/>
      <c r="IMP53" s="205"/>
      <c r="IMQ53" s="205"/>
      <c r="IMR53" s="205"/>
      <c r="IMS53" s="205"/>
      <c r="IMT53" s="205"/>
      <c r="IMU53" s="205"/>
      <c r="IMV53" s="205"/>
      <c r="IMW53" s="205"/>
      <c r="IMX53" s="205"/>
      <c r="IMY53" s="205"/>
      <c r="IMZ53" s="205"/>
      <c r="INA53" s="205"/>
      <c r="INB53" s="205"/>
      <c r="INC53" s="205"/>
      <c r="IND53" s="205"/>
      <c r="INE53" s="205"/>
      <c r="INF53" s="205"/>
      <c r="ING53" s="205"/>
      <c r="INH53" s="205"/>
      <c r="INI53" s="205"/>
      <c r="INJ53" s="205"/>
      <c r="INK53" s="205"/>
      <c r="INL53" s="205"/>
      <c r="INM53" s="205"/>
      <c r="INN53" s="205"/>
      <c r="INO53" s="205"/>
      <c r="INP53" s="205"/>
      <c r="INQ53" s="205"/>
      <c r="INR53" s="205"/>
      <c r="INS53" s="205"/>
      <c r="INT53" s="205"/>
      <c r="INU53" s="205"/>
      <c r="INV53" s="205"/>
      <c r="INW53" s="205"/>
      <c r="INX53" s="205"/>
      <c r="INY53" s="205"/>
      <c r="INZ53" s="205"/>
      <c r="IOA53" s="205"/>
      <c r="IOB53" s="205"/>
      <c r="IOC53" s="205"/>
      <c r="IOD53" s="205"/>
      <c r="IOE53" s="205"/>
      <c r="IOF53" s="205"/>
      <c r="IOG53" s="205"/>
      <c r="IOH53" s="205"/>
      <c r="IOI53" s="205"/>
      <c r="IOJ53" s="205"/>
      <c r="IOK53" s="205"/>
      <c r="IOL53" s="205"/>
      <c r="IOM53" s="205"/>
      <c r="ION53" s="205"/>
      <c r="IOO53" s="205"/>
      <c r="IOP53" s="205"/>
      <c r="IOQ53" s="205"/>
      <c r="IOR53" s="205"/>
      <c r="IOS53" s="205"/>
      <c r="IOT53" s="205"/>
      <c r="IOU53" s="205"/>
      <c r="IOV53" s="205"/>
      <c r="IOW53" s="205"/>
      <c r="IOX53" s="205"/>
      <c r="IOY53" s="205"/>
      <c r="IOZ53" s="205"/>
      <c r="IPA53" s="205"/>
      <c r="IPB53" s="205"/>
      <c r="IPC53" s="205"/>
      <c r="IPD53" s="205"/>
      <c r="IPE53" s="205"/>
      <c r="IPF53" s="205"/>
      <c r="IPG53" s="205"/>
      <c r="IPH53" s="205"/>
      <c r="IPI53" s="205"/>
      <c r="IPJ53" s="205"/>
      <c r="IPK53" s="205"/>
      <c r="IPL53" s="205"/>
      <c r="IPM53" s="205"/>
      <c r="IPN53" s="205"/>
      <c r="IPO53" s="205"/>
      <c r="IPP53" s="205"/>
      <c r="IPQ53" s="205"/>
      <c r="IPR53" s="205"/>
      <c r="IPS53" s="205"/>
      <c r="IPT53" s="205"/>
      <c r="IPU53" s="205"/>
      <c r="IPV53" s="205"/>
      <c r="IPW53" s="205"/>
      <c r="IPX53" s="205"/>
      <c r="IPY53" s="205"/>
      <c r="IPZ53" s="205"/>
      <c r="IQA53" s="205"/>
      <c r="IQB53" s="205"/>
      <c r="IQC53" s="205"/>
      <c r="IQD53" s="205"/>
      <c r="IQE53" s="205"/>
      <c r="IQF53" s="205"/>
      <c r="IQG53" s="205"/>
      <c r="IQH53" s="205"/>
      <c r="IQI53" s="205"/>
      <c r="IQJ53" s="205"/>
      <c r="IQK53" s="205"/>
      <c r="IQL53" s="205"/>
      <c r="IQM53" s="205"/>
      <c r="IQN53" s="205"/>
      <c r="IQO53" s="205"/>
      <c r="IQP53" s="205"/>
      <c r="IQQ53" s="205"/>
      <c r="IQR53" s="205"/>
      <c r="IQS53" s="205"/>
      <c r="IQT53" s="205"/>
      <c r="IQU53" s="205"/>
      <c r="IQV53" s="205"/>
      <c r="IQW53" s="205"/>
      <c r="IQX53" s="205"/>
      <c r="IQY53" s="205"/>
      <c r="IQZ53" s="205"/>
      <c r="IRA53" s="205"/>
      <c r="IRB53" s="205"/>
      <c r="IRC53" s="205"/>
      <c r="IRD53" s="205"/>
      <c r="IRE53" s="205"/>
      <c r="IRF53" s="205"/>
      <c r="IRG53" s="205"/>
      <c r="IRH53" s="205"/>
      <c r="IRI53" s="205"/>
      <c r="IRJ53" s="205"/>
      <c r="IRK53" s="205"/>
      <c r="IRL53" s="205"/>
      <c r="IRM53" s="205"/>
      <c r="IRN53" s="205"/>
      <c r="IRO53" s="205"/>
      <c r="IRP53" s="205"/>
      <c r="IRQ53" s="205"/>
      <c r="IRR53" s="205"/>
      <c r="IRS53" s="205"/>
      <c r="IRT53" s="205"/>
      <c r="IRU53" s="205"/>
      <c r="IRV53" s="205"/>
      <c r="IRW53" s="205"/>
      <c r="IRX53" s="205"/>
      <c r="IRY53" s="205"/>
      <c r="IRZ53" s="205"/>
      <c r="ISA53" s="205"/>
      <c r="ISB53" s="205"/>
      <c r="ISC53" s="205"/>
      <c r="ISD53" s="205"/>
      <c r="ISE53" s="205"/>
      <c r="ISF53" s="205"/>
      <c r="ISG53" s="205"/>
      <c r="ISH53" s="205"/>
      <c r="ISI53" s="205"/>
      <c r="ISJ53" s="205"/>
      <c r="ISK53" s="205"/>
      <c r="ISL53" s="205"/>
      <c r="ISM53" s="205"/>
      <c r="ISN53" s="205"/>
      <c r="ISO53" s="205"/>
      <c r="ISP53" s="205"/>
      <c r="ISQ53" s="205"/>
      <c r="ISR53" s="205"/>
      <c r="ISS53" s="205"/>
      <c r="IST53" s="205"/>
      <c r="ISU53" s="205"/>
      <c r="ISV53" s="205"/>
      <c r="ISW53" s="205"/>
      <c r="ISX53" s="205"/>
      <c r="ISY53" s="205"/>
      <c r="ISZ53" s="205"/>
      <c r="ITA53" s="205"/>
      <c r="ITB53" s="205"/>
      <c r="ITC53" s="205"/>
      <c r="ITD53" s="205"/>
      <c r="ITE53" s="205"/>
      <c r="ITF53" s="205"/>
      <c r="ITG53" s="205"/>
      <c r="ITH53" s="205"/>
      <c r="ITI53" s="205"/>
      <c r="ITJ53" s="205"/>
      <c r="ITK53" s="205"/>
      <c r="ITL53" s="205"/>
      <c r="ITM53" s="205"/>
      <c r="ITN53" s="205"/>
      <c r="ITO53" s="205"/>
      <c r="ITP53" s="205"/>
      <c r="ITQ53" s="205"/>
      <c r="ITR53" s="205"/>
      <c r="ITS53" s="205"/>
      <c r="ITT53" s="205"/>
      <c r="ITU53" s="205"/>
      <c r="ITV53" s="205"/>
      <c r="ITW53" s="205"/>
      <c r="ITX53" s="205"/>
      <c r="ITY53" s="205"/>
      <c r="ITZ53" s="205"/>
      <c r="IUA53" s="205"/>
      <c r="IUB53" s="205"/>
      <c r="IUC53" s="205"/>
      <c r="IUD53" s="205"/>
      <c r="IUE53" s="205"/>
      <c r="IUF53" s="205"/>
      <c r="IUG53" s="205"/>
      <c r="IUH53" s="205"/>
      <c r="IUI53" s="205"/>
      <c r="IUJ53" s="205"/>
      <c r="IUK53" s="205"/>
      <c r="IUL53" s="205"/>
      <c r="IUM53" s="205"/>
      <c r="IUN53" s="205"/>
      <c r="IUO53" s="205"/>
      <c r="IUP53" s="205"/>
      <c r="IUQ53" s="205"/>
      <c r="IUR53" s="205"/>
      <c r="IUS53" s="205"/>
      <c r="IUT53" s="205"/>
      <c r="IUU53" s="205"/>
      <c r="IUV53" s="205"/>
      <c r="IUW53" s="205"/>
      <c r="IUX53" s="205"/>
      <c r="IUY53" s="205"/>
      <c r="IUZ53" s="205"/>
      <c r="IVA53" s="205"/>
      <c r="IVB53" s="205"/>
      <c r="IVC53" s="205"/>
      <c r="IVD53" s="205"/>
      <c r="IVE53" s="205"/>
      <c r="IVF53" s="205"/>
      <c r="IVG53" s="205"/>
      <c r="IVH53" s="205"/>
      <c r="IVI53" s="205"/>
      <c r="IVJ53" s="205"/>
      <c r="IVK53" s="205"/>
      <c r="IVL53" s="205"/>
      <c r="IVM53" s="205"/>
      <c r="IVN53" s="205"/>
      <c r="IVO53" s="205"/>
      <c r="IVP53" s="205"/>
      <c r="IVQ53" s="205"/>
      <c r="IVR53" s="205"/>
      <c r="IVS53" s="205"/>
      <c r="IVT53" s="205"/>
      <c r="IVU53" s="205"/>
      <c r="IVV53" s="205"/>
      <c r="IVW53" s="205"/>
      <c r="IVX53" s="205"/>
      <c r="IVY53" s="205"/>
      <c r="IVZ53" s="205"/>
      <c r="IWA53" s="205"/>
      <c r="IWB53" s="205"/>
      <c r="IWC53" s="205"/>
      <c r="IWD53" s="205"/>
      <c r="IWE53" s="205"/>
      <c r="IWF53" s="205"/>
      <c r="IWG53" s="205"/>
      <c r="IWH53" s="205"/>
      <c r="IWI53" s="205"/>
      <c r="IWJ53" s="205"/>
      <c r="IWK53" s="205"/>
      <c r="IWL53" s="205"/>
      <c r="IWM53" s="205"/>
      <c r="IWN53" s="205"/>
      <c r="IWO53" s="205"/>
      <c r="IWP53" s="205"/>
      <c r="IWQ53" s="205"/>
      <c r="IWR53" s="205"/>
      <c r="IWS53" s="205"/>
      <c r="IWT53" s="205"/>
      <c r="IWU53" s="205"/>
      <c r="IWV53" s="205"/>
      <c r="IWW53" s="205"/>
      <c r="IWX53" s="205"/>
      <c r="IWY53" s="205"/>
      <c r="IWZ53" s="205"/>
      <c r="IXA53" s="205"/>
      <c r="IXB53" s="205"/>
      <c r="IXC53" s="205"/>
      <c r="IXD53" s="205"/>
      <c r="IXE53" s="205"/>
      <c r="IXF53" s="205"/>
      <c r="IXG53" s="205"/>
      <c r="IXH53" s="205"/>
      <c r="IXI53" s="205"/>
      <c r="IXJ53" s="205"/>
      <c r="IXK53" s="205"/>
      <c r="IXL53" s="205"/>
      <c r="IXM53" s="205"/>
      <c r="IXN53" s="205"/>
      <c r="IXO53" s="205"/>
      <c r="IXP53" s="205"/>
      <c r="IXQ53" s="205"/>
      <c r="IXR53" s="205"/>
      <c r="IXS53" s="205"/>
      <c r="IXT53" s="205"/>
      <c r="IXU53" s="205"/>
      <c r="IXV53" s="205"/>
      <c r="IXW53" s="205"/>
      <c r="IXX53" s="205"/>
      <c r="IXY53" s="205"/>
      <c r="IXZ53" s="205"/>
      <c r="IYA53" s="205"/>
      <c r="IYB53" s="205"/>
      <c r="IYC53" s="205"/>
      <c r="IYD53" s="205"/>
      <c r="IYE53" s="205"/>
      <c r="IYF53" s="205"/>
      <c r="IYG53" s="205"/>
      <c r="IYH53" s="205"/>
      <c r="IYI53" s="205"/>
      <c r="IYJ53" s="205"/>
      <c r="IYK53" s="205"/>
      <c r="IYL53" s="205"/>
      <c r="IYM53" s="205"/>
      <c r="IYN53" s="205"/>
      <c r="IYO53" s="205"/>
      <c r="IYP53" s="205"/>
      <c r="IYQ53" s="205"/>
      <c r="IYR53" s="205"/>
      <c r="IYS53" s="205"/>
      <c r="IYT53" s="205"/>
      <c r="IYU53" s="205"/>
      <c r="IYV53" s="205"/>
      <c r="IYW53" s="205"/>
      <c r="IYX53" s="205"/>
      <c r="IYY53" s="205"/>
      <c r="IYZ53" s="205"/>
      <c r="IZA53" s="205"/>
      <c r="IZB53" s="205"/>
      <c r="IZC53" s="205"/>
      <c r="IZD53" s="205"/>
      <c r="IZE53" s="205"/>
      <c r="IZF53" s="205"/>
      <c r="IZG53" s="205"/>
      <c r="IZH53" s="205"/>
      <c r="IZI53" s="205"/>
      <c r="IZJ53" s="205"/>
      <c r="IZK53" s="205"/>
      <c r="IZL53" s="205"/>
      <c r="IZM53" s="205"/>
      <c r="IZN53" s="205"/>
      <c r="IZO53" s="205"/>
      <c r="IZP53" s="205"/>
      <c r="IZQ53" s="205"/>
      <c r="IZR53" s="205"/>
      <c r="IZS53" s="205"/>
      <c r="IZT53" s="205"/>
      <c r="IZU53" s="205"/>
      <c r="IZV53" s="205"/>
      <c r="IZW53" s="205"/>
      <c r="IZX53" s="205"/>
      <c r="IZY53" s="205"/>
      <c r="IZZ53" s="205"/>
      <c r="JAA53" s="205"/>
      <c r="JAB53" s="205"/>
      <c r="JAC53" s="205"/>
      <c r="JAD53" s="205"/>
      <c r="JAE53" s="205"/>
      <c r="JAF53" s="205"/>
      <c r="JAG53" s="205"/>
      <c r="JAH53" s="205"/>
      <c r="JAI53" s="205"/>
      <c r="JAJ53" s="205"/>
      <c r="JAK53" s="205"/>
      <c r="JAL53" s="205"/>
      <c r="JAM53" s="205"/>
      <c r="JAN53" s="205"/>
      <c r="JAO53" s="205"/>
      <c r="JAP53" s="205"/>
      <c r="JAQ53" s="205"/>
      <c r="JAR53" s="205"/>
      <c r="JAS53" s="205"/>
      <c r="JAT53" s="205"/>
      <c r="JAU53" s="205"/>
      <c r="JAV53" s="205"/>
      <c r="JAW53" s="205"/>
      <c r="JAX53" s="205"/>
      <c r="JAY53" s="205"/>
      <c r="JAZ53" s="205"/>
      <c r="JBA53" s="205"/>
      <c r="JBB53" s="205"/>
      <c r="JBC53" s="205"/>
      <c r="JBD53" s="205"/>
      <c r="JBE53" s="205"/>
      <c r="JBF53" s="205"/>
      <c r="JBG53" s="205"/>
      <c r="JBH53" s="205"/>
      <c r="JBI53" s="205"/>
      <c r="JBJ53" s="205"/>
      <c r="JBK53" s="205"/>
      <c r="JBL53" s="205"/>
      <c r="JBM53" s="205"/>
      <c r="JBN53" s="205"/>
      <c r="JBO53" s="205"/>
      <c r="JBP53" s="205"/>
      <c r="JBQ53" s="205"/>
      <c r="JBR53" s="205"/>
      <c r="JBS53" s="205"/>
      <c r="JBT53" s="205"/>
      <c r="JBU53" s="205"/>
      <c r="JBV53" s="205"/>
      <c r="JBW53" s="205"/>
      <c r="JBX53" s="205"/>
      <c r="JBY53" s="205"/>
      <c r="JBZ53" s="205"/>
      <c r="JCA53" s="205"/>
      <c r="JCB53" s="205"/>
      <c r="JCC53" s="205"/>
      <c r="JCD53" s="205"/>
      <c r="JCE53" s="205"/>
      <c r="JCF53" s="205"/>
      <c r="JCG53" s="205"/>
      <c r="JCH53" s="205"/>
      <c r="JCI53" s="205"/>
      <c r="JCJ53" s="205"/>
      <c r="JCK53" s="205"/>
      <c r="JCL53" s="205"/>
      <c r="JCM53" s="205"/>
      <c r="JCN53" s="205"/>
      <c r="JCO53" s="205"/>
      <c r="JCP53" s="205"/>
      <c r="JCQ53" s="205"/>
      <c r="JCR53" s="205"/>
      <c r="JCS53" s="205"/>
      <c r="JCT53" s="205"/>
      <c r="JCU53" s="205"/>
      <c r="JCV53" s="205"/>
      <c r="JCW53" s="205"/>
      <c r="JCX53" s="205"/>
      <c r="JCY53" s="205"/>
      <c r="JCZ53" s="205"/>
      <c r="JDA53" s="205"/>
      <c r="JDB53" s="205"/>
      <c r="JDC53" s="205"/>
      <c r="JDD53" s="205"/>
      <c r="JDE53" s="205"/>
      <c r="JDF53" s="205"/>
      <c r="JDG53" s="205"/>
      <c r="JDH53" s="205"/>
      <c r="JDI53" s="205"/>
      <c r="JDJ53" s="205"/>
      <c r="JDK53" s="205"/>
      <c r="JDL53" s="205"/>
      <c r="JDM53" s="205"/>
      <c r="JDN53" s="205"/>
      <c r="JDO53" s="205"/>
      <c r="JDP53" s="205"/>
      <c r="JDQ53" s="205"/>
      <c r="JDR53" s="205"/>
      <c r="JDS53" s="205"/>
      <c r="JDT53" s="205"/>
      <c r="JDU53" s="205"/>
      <c r="JDV53" s="205"/>
      <c r="JDW53" s="205"/>
      <c r="JDX53" s="205"/>
      <c r="JDY53" s="205"/>
      <c r="JDZ53" s="205"/>
      <c r="JEA53" s="205"/>
      <c r="JEB53" s="205"/>
      <c r="JEC53" s="205"/>
      <c r="JED53" s="205"/>
      <c r="JEE53" s="205"/>
      <c r="JEF53" s="205"/>
      <c r="JEG53" s="205"/>
      <c r="JEH53" s="205"/>
      <c r="JEI53" s="205"/>
      <c r="JEJ53" s="205"/>
      <c r="JEK53" s="205"/>
      <c r="JEL53" s="205"/>
      <c r="JEM53" s="205"/>
      <c r="JEN53" s="205"/>
      <c r="JEO53" s="205"/>
      <c r="JEP53" s="205"/>
      <c r="JEQ53" s="205"/>
      <c r="JER53" s="205"/>
      <c r="JES53" s="205"/>
      <c r="JET53" s="205"/>
      <c r="JEU53" s="205"/>
      <c r="JEV53" s="205"/>
      <c r="JEW53" s="205"/>
      <c r="JEX53" s="205"/>
      <c r="JEY53" s="205"/>
      <c r="JEZ53" s="205"/>
      <c r="JFA53" s="205"/>
      <c r="JFB53" s="205"/>
      <c r="JFC53" s="205"/>
      <c r="JFD53" s="205"/>
      <c r="JFE53" s="205"/>
      <c r="JFF53" s="205"/>
      <c r="JFG53" s="205"/>
      <c r="JFH53" s="205"/>
      <c r="JFI53" s="205"/>
      <c r="JFJ53" s="205"/>
      <c r="JFK53" s="205"/>
      <c r="JFL53" s="205"/>
      <c r="JFM53" s="205"/>
      <c r="JFN53" s="205"/>
      <c r="JFO53" s="205"/>
      <c r="JFP53" s="205"/>
      <c r="JFQ53" s="205"/>
      <c r="JFR53" s="205"/>
      <c r="JFS53" s="205"/>
      <c r="JFT53" s="205"/>
      <c r="JFU53" s="205"/>
      <c r="JFV53" s="205"/>
      <c r="JFW53" s="205"/>
      <c r="JFX53" s="205"/>
      <c r="JFY53" s="205"/>
      <c r="JFZ53" s="205"/>
      <c r="JGA53" s="205"/>
      <c r="JGB53" s="205"/>
      <c r="JGC53" s="205"/>
      <c r="JGD53" s="205"/>
      <c r="JGE53" s="205"/>
      <c r="JGF53" s="205"/>
      <c r="JGG53" s="205"/>
      <c r="JGH53" s="205"/>
      <c r="JGI53" s="205"/>
      <c r="JGJ53" s="205"/>
      <c r="JGK53" s="205"/>
      <c r="JGL53" s="205"/>
      <c r="JGM53" s="205"/>
      <c r="JGN53" s="205"/>
      <c r="JGO53" s="205"/>
      <c r="JGP53" s="205"/>
      <c r="JGQ53" s="205"/>
      <c r="JGR53" s="205"/>
      <c r="JGS53" s="205"/>
      <c r="JGT53" s="205"/>
      <c r="JGU53" s="205"/>
      <c r="JGV53" s="205"/>
      <c r="JGW53" s="205"/>
      <c r="JGX53" s="205"/>
      <c r="JGY53" s="205"/>
      <c r="JGZ53" s="205"/>
      <c r="JHA53" s="205"/>
      <c r="JHB53" s="205"/>
      <c r="JHC53" s="205"/>
      <c r="JHD53" s="205"/>
      <c r="JHE53" s="205"/>
      <c r="JHF53" s="205"/>
      <c r="JHG53" s="205"/>
      <c r="JHH53" s="205"/>
      <c r="JHI53" s="205"/>
      <c r="JHJ53" s="205"/>
      <c r="JHK53" s="205"/>
      <c r="JHL53" s="205"/>
      <c r="JHM53" s="205"/>
      <c r="JHN53" s="205"/>
      <c r="JHO53" s="205"/>
      <c r="JHP53" s="205"/>
      <c r="JHQ53" s="205"/>
      <c r="JHR53" s="205"/>
      <c r="JHS53" s="205"/>
      <c r="JHT53" s="205"/>
      <c r="JHU53" s="205"/>
      <c r="JHV53" s="205"/>
      <c r="JHW53" s="205"/>
      <c r="JHX53" s="205"/>
      <c r="JHY53" s="205"/>
      <c r="JHZ53" s="205"/>
      <c r="JIA53" s="205"/>
      <c r="JIB53" s="205"/>
      <c r="JIC53" s="205"/>
      <c r="JID53" s="205"/>
      <c r="JIE53" s="205"/>
      <c r="JIF53" s="205"/>
      <c r="JIG53" s="205"/>
      <c r="JIH53" s="205"/>
      <c r="JII53" s="205"/>
      <c r="JIJ53" s="205"/>
      <c r="JIK53" s="205"/>
      <c r="JIL53" s="205"/>
      <c r="JIM53" s="205"/>
      <c r="JIN53" s="205"/>
      <c r="JIO53" s="205"/>
      <c r="JIP53" s="205"/>
      <c r="JIQ53" s="205"/>
      <c r="JIR53" s="205"/>
      <c r="JIS53" s="205"/>
      <c r="JIT53" s="205"/>
      <c r="JIU53" s="205"/>
      <c r="JIV53" s="205"/>
      <c r="JIW53" s="205"/>
      <c r="JIX53" s="205"/>
      <c r="JIY53" s="205"/>
      <c r="JIZ53" s="205"/>
      <c r="JJA53" s="205"/>
      <c r="JJB53" s="205"/>
      <c r="JJC53" s="205"/>
      <c r="JJD53" s="205"/>
      <c r="JJE53" s="205"/>
      <c r="JJF53" s="205"/>
      <c r="JJG53" s="205"/>
      <c r="JJH53" s="205"/>
      <c r="JJI53" s="205"/>
      <c r="JJJ53" s="205"/>
      <c r="JJK53" s="205"/>
      <c r="JJL53" s="205"/>
      <c r="JJM53" s="205"/>
      <c r="JJN53" s="205"/>
      <c r="JJO53" s="205"/>
      <c r="JJP53" s="205"/>
      <c r="JJQ53" s="205"/>
      <c r="JJR53" s="205"/>
      <c r="JJS53" s="205"/>
      <c r="JJT53" s="205"/>
      <c r="JJU53" s="205"/>
      <c r="JJV53" s="205"/>
      <c r="JJW53" s="205"/>
      <c r="JJX53" s="205"/>
      <c r="JJY53" s="205"/>
      <c r="JJZ53" s="205"/>
      <c r="JKA53" s="205"/>
      <c r="JKB53" s="205"/>
      <c r="JKC53" s="205"/>
      <c r="JKD53" s="205"/>
      <c r="JKE53" s="205"/>
      <c r="JKF53" s="205"/>
      <c r="JKG53" s="205"/>
      <c r="JKH53" s="205"/>
      <c r="JKI53" s="205"/>
      <c r="JKJ53" s="205"/>
      <c r="JKK53" s="205"/>
      <c r="JKL53" s="205"/>
      <c r="JKM53" s="205"/>
      <c r="JKN53" s="205"/>
      <c r="JKO53" s="205"/>
      <c r="JKP53" s="205"/>
      <c r="JKQ53" s="205"/>
      <c r="JKR53" s="205"/>
      <c r="JKS53" s="205"/>
      <c r="JKT53" s="205"/>
      <c r="JKU53" s="205"/>
      <c r="JKV53" s="205"/>
      <c r="JKW53" s="205"/>
      <c r="JKX53" s="205"/>
      <c r="JKY53" s="205"/>
      <c r="JKZ53" s="205"/>
      <c r="JLA53" s="205"/>
      <c r="JLB53" s="205"/>
      <c r="JLC53" s="205"/>
      <c r="JLD53" s="205"/>
      <c r="JLE53" s="205"/>
      <c r="JLF53" s="205"/>
      <c r="JLG53" s="205"/>
      <c r="JLH53" s="205"/>
      <c r="JLI53" s="205"/>
      <c r="JLJ53" s="205"/>
      <c r="JLK53" s="205"/>
      <c r="JLL53" s="205"/>
      <c r="JLM53" s="205"/>
      <c r="JLN53" s="205"/>
      <c r="JLO53" s="205"/>
      <c r="JLP53" s="205"/>
      <c r="JLQ53" s="205"/>
      <c r="JLR53" s="205"/>
      <c r="JLS53" s="205"/>
      <c r="JLT53" s="205"/>
      <c r="JLU53" s="205"/>
      <c r="JLV53" s="205"/>
      <c r="JLW53" s="205"/>
      <c r="JLX53" s="205"/>
      <c r="JLY53" s="205"/>
      <c r="JLZ53" s="205"/>
      <c r="JMA53" s="205"/>
      <c r="JMB53" s="205"/>
      <c r="JMC53" s="205"/>
      <c r="JMD53" s="205"/>
      <c r="JME53" s="205"/>
      <c r="JMF53" s="205"/>
      <c r="JMG53" s="205"/>
      <c r="JMH53" s="205"/>
      <c r="JMI53" s="205"/>
      <c r="JMJ53" s="205"/>
      <c r="JMK53" s="205"/>
      <c r="JML53" s="205"/>
      <c r="JMM53" s="205"/>
      <c r="JMN53" s="205"/>
      <c r="JMO53" s="205"/>
      <c r="JMP53" s="205"/>
      <c r="JMQ53" s="205"/>
      <c r="JMR53" s="205"/>
      <c r="JMS53" s="205"/>
      <c r="JMT53" s="205"/>
      <c r="JMU53" s="205"/>
      <c r="JMV53" s="205"/>
      <c r="JMW53" s="205"/>
      <c r="JMX53" s="205"/>
      <c r="JMY53" s="205"/>
      <c r="JMZ53" s="205"/>
      <c r="JNA53" s="205"/>
      <c r="JNB53" s="205"/>
      <c r="JNC53" s="205"/>
      <c r="JND53" s="205"/>
      <c r="JNE53" s="205"/>
      <c r="JNF53" s="205"/>
      <c r="JNG53" s="205"/>
      <c r="JNH53" s="205"/>
      <c r="JNI53" s="205"/>
      <c r="JNJ53" s="205"/>
      <c r="JNK53" s="205"/>
      <c r="JNL53" s="205"/>
      <c r="JNM53" s="205"/>
      <c r="JNN53" s="205"/>
      <c r="JNO53" s="205"/>
      <c r="JNP53" s="205"/>
      <c r="JNQ53" s="205"/>
      <c r="JNR53" s="205"/>
      <c r="JNS53" s="205"/>
      <c r="JNT53" s="205"/>
      <c r="JNU53" s="205"/>
      <c r="JNV53" s="205"/>
      <c r="JNW53" s="205"/>
      <c r="JNX53" s="205"/>
      <c r="JNY53" s="205"/>
      <c r="JNZ53" s="205"/>
      <c r="JOA53" s="205"/>
      <c r="JOB53" s="205"/>
      <c r="JOC53" s="205"/>
      <c r="JOD53" s="205"/>
      <c r="JOE53" s="205"/>
      <c r="JOF53" s="205"/>
      <c r="JOG53" s="205"/>
      <c r="JOH53" s="205"/>
      <c r="JOI53" s="205"/>
      <c r="JOJ53" s="205"/>
      <c r="JOK53" s="205"/>
      <c r="JOL53" s="205"/>
      <c r="JOM53" s="205"/>
      <c r="JON53" s="205"/>
      <c r="JOO53" s="205"/>
      <c r="JOP53" s="205"/>
      <c r="JOQ53" s="205"/>
      <c r="JOR53" s="205"/>
      <c r="JOS53" s="205"/>
      <c r="JOT53" s="205"/>
      <c r="JOU53" s="205"/>
      <c r="JOV53" s="205"/>
      <c r="JOW53" s="205"/>
      <c r="JOX53" s="205"/>
      <c r="JOY53" s="205"/>
      <c r="JOZ53" s="205"/>
      <c r="JPA53" s="205"/>
      <c r="JPB53" s="205"/>
      <c r="JPC53" s="205"/>
      <c r="JPD53" s="205"/>
      <c r="JPE53" s="205"/>
      <c r="JPF53" s="205"/>
      <c r="JPG53" s="205"/>
      <c r="JPH53" s="205"/>
      <c r="JPI53" s="205"/>
      <c r="JPJ53" s="205"/>
      <c r="JPK53" s="205"/>
      <c r="JPL53" s="205"/>
      <c r="JPM53" s="205"/>
      <c r="JPN53" s="205"/>
      <c r="JPO53" s="205"/>
      <c r="JPP53" s="205"/>
      <c r="JPQ53" s="205"/>
      <c r="JPR53" s="205"/>
      <c r="JPS53" s="205"/>
      <c r="JPT53" s="205"/>
      <c r="JPU53" s="205"/>
      <c r="JPV53" s="205"/>
      <c r="JPW53" s="205"/>
      <c r="JPX53" s="205"/>
      <c r="JPY53" s="205"/>
      <c r="JPZ53" s="205"/>
      <c r="JQA53" s="205"/>
      <c r="JQB53" s="205"/>
      <c r="JQC53" s="205"/>
      <c r="JQD53" s="205"/>
      <c r="JQE53" s="205"/>
      <c r="JQF53" s="205"/>
      <c r="JQG53" s="205"/>
      <c r="JQH53" s="205"/>
      <c r="JQI53" s="205"/>
      <c r="JQJ53" s="205"/>
      <c r="JQK53" s="205"/>
      <c r="JQL53" s="205"/>
      <c r="JQM53" s="205"/>
      <c r="JQN53" s="205"/>
      <c r="JQO53" s="205"/>
      <c r="JQP53" s="205"/>
      <c r="JQQ53" s="205"/>
      <c r="JQR53" s="205"/>
      <c r="JQS53" s="205"/>
      <c r="JQT53" s="205"/>
      <c r="JQU53" s="205"/>
      <c r="JQV53" s="205"/>
      <c r="JQW53" s="205"/>
      <c r="JQX53" s="205"/>
      <c r="JQY53" s="205"/>
      <c r="JQZ53" s="205"/>
      <c r="JRA53" s="205"/>
      <c r="JRB53" s="205"/>
      <c r="JRC53" s="205"/>
      <c r="JRD53" s="205"/>
      <c r="JRE53" s="205"/>
      <c r="JRF53" s="205"/>
      <c r="JRG53" s="205"/>
      <c r="JRH53" s="205"/>
      <c r="JRI53" s="205"/>
      <c r="JRJ53" s="205"/>
      <c r="JRK53" s="205"/>
      <c r="JRL53" s="205"/>
      <c r="JRM53" s="205"/>
      <c r="JRN53" s="205"/>
      <c r="JRO53" s="205"/>
      <c r="JRP53" s="205"/>
      <c r="JRQ53" s="205"/>
      <c r="JRR53" s="205"/>
      <c r="JRS53" s="205"/>
      <c r="JRT53" s="205"/>
      <c r="JRU53" s="205"/>
      <c r="JRV53" s="205"/>
      <c r="JRW53" s="205"/>
      <c r="JRX53" s="205"/>
      <c r="JRY53" s="205"/>
      <c r="JRZ53" s="205"/>
      <c r="JSA53" s="205"/>
      <c r="JSB53" s="205"/>
      <c r="JSC53" s="205"/>
      <c r="JSD53" s="205"/>
      <c r="JSE53" s="205"/>
      <c r="JSF53" s="205"/>
      <c r="JSG53" s="205"/>
      <c r="JSH53" s="205"/>
      <c r="JSI53" s="205"/>
      <c r="JSJ53" s="205"/>
      <c r="JSK53" s="205"/>
      <c r="JSL53" s="205"/>
      <c r="JSM53" s="205"/>
      <c r="JSN53" s="205"/>
      <c r="JSO53" s="205"/>
      <c r="JSP53" s="205"/>
      <c r="JSQ53" s="205"/>
      <c r="JSR53" s="205"/>
      <c r="JSS53" s="205"/>
      <c r="JST53" s="205"/>
      <c r="JSU53" s="205"/>
      <c r="JSV53" s="205"/>
      <c r="JSW53" s="205"/>
      <c r="JSX53" s="205"/>
      <c r="JSY53" s="205"/>
      <c r="JSZ53" s="205"/>
      <c r="JTA53" s="205"/>
      <c r="JTB53" s="205"/>
      <c r="JTC53" s="205"/>
      <c r="JTD53" s="205"/>
      <c r="JTE53" s="205"/>
      <c r="JTF53" s="205"/>
      <c r="JTG53" s="205"/>
      <c r="JTH53" s="205"/>
      <c r="JTI53" s="205"/>
      <c r="JTJ53" s="205"/>
      <c r="JTK53" s="205"/>
      <c r="JTL53" s="205"/>
      <c r="JTM53" s="205"/>
      <c r="JTN53" s="205"/>
      <c r="JTO53" s="205"/>
      <c r="JTP53" s="205"/>
      <c r="JTQ53" s="205"/>
      <c r="JTR53" s="205"/>
      <c r="JTS53" s="205"/>
      <c r="JTT53" s="205"/>
      <c r="JTU53" s="205"/>
      <c r="JTV53" s="205"/>
      <c r="JTW53" s="205"/>
      <c r="JTX53" s="205"/>
      <c r="JTY53" s="205"/>
      <c r="JTZ53" s="205"/>
      <c r="JUA53" s="205"/>
      <c r="JUB53" s="205"/>
      <c r="JUC53" s="205"/>
      <c r="JUD53" s="205"/>
      <c r="JUE53" s="205"/>
      <c r="JUF53" s="205"/>
      <c r="JUG53" s="205"/>
      <c r="JUH53" s="205"/>
      <c r="JUI53" s="205"/>
      <c r="JUJ53" s="205"/>
      <c r="JUK53" s="205"/>
      <c r="JUL53" s="205"/>
      <c r="JUM53" s="205"/>
      <c r="JUN53" s="205"/>
      <c r="JUO53" s="205"/>
      <c r="JUP53" s="205"/>
      <c r="JUQ53" s="205"/>
      <c r="JUR53" s="205"/>
      <c r="JUS53" s="205"/>
      <c r="JUT53" s="205"/>
      <c r="JUU53" s="205"/>
      <c r="JUV53" s="205"/>
      <c r="JUW53" s="205"/>
      <c r="JUX53" s="205"/>
      <c r="JUY53" s="205"/>
      <c r="JUZ53" s="205"/>
      <c r="JVA53" s="205"/>
      <c r="JVB53" s="205"/>
      <c r="JVC53" s="205"/>
      <c r="JVD53" s="205"/>
      <c r="JVE53" s="205"/>
      <c r="JVF53" s="205"/>
      <c r="JVG53" s="205"/>
      <c r="JVH53" s="205"/>
      <c r="JVI53" s="205"/>
      <c r="JVJ53" s="205"/>
      <c r="JVK53" s="205"/>
      <c r="JVL53" s="205"/>
      <c r="JVM53" s="205"/>
      <c r="JVN53" s="205"/>
      <c r="JVO53" s="205"/>
      <c r="JVP53" s="205"/>
      <c r="JVQ53" s="205"/>
      <c r="JVR53" s="205"/>
      <c r="JVS53" s="205"/>
      <c r="JVT53" s="205"/>
      <c r="JVU53" s="205"/>
      <c r="JVV53" s="205"/>
      <c r="JVW53" s="205"/>
      <c r="JVX53" s="205"/>
      <c r="JVY53" s="205"/>
      <c r="JVZ53" s="205"/>
      <c r="JWA53" s="205"/>
      <c r="JWB53" s="205"/>
      <c r="JWC53" s="205"/>
      <c r="JWD53" s="205"/>
      <c r="JWE53" s="205"/>
      <c r="JWF53" s="205"/>
      <c r="JWG53" s="205"/>
      <c r="JWH53" s="205"/>
      <c r="JWI53" s="205"/>
      <c r="JWJ53" s="205"/>
      <c r="JWK53" s="205"/>
      <c r="JWL53" s="205"/>
      <c r="JWM53" s="205"/>
      <c r="JWN53" s="205"/>
      <c r="JWO53" s="205"/>
      <c r="JWP53" s="205"/>
      <c r="JWQ53" s="205"/>
      <c r="JWR53" s="205"/>
      <c r="JWS53" s="205"/>
      <c r="JWT53" s="205"/>
      <c r="JWU53" s="205"/>
      <c r="JWV53" s="205"/>
      <c r="JWW53" s="205"/>
      <c r="JWX53" s="205"/>
      <c r="JWY53" s="205"/>
      <c r="JWZ53" s="205"/>
      <c r="JXA53" s="205"/>
      <c r="JXB53" s="205"/>
      <c r="JXC53" s="205"/>
      <c r="JXD53" s="205"/>
      <c r="JXE53" s="205"/>
      <c r="JXF53" s="205"/>
      <c r="JXG53" s="205"/>
      <c r="JXH53" s="205"/>
      <c r="JXI53" s="205"/>
      <c r="JXJ53" s="205"/>
      <c r="JXK53" s="205"/>
      <c r="JXL53" s="205"/>
      <c r="JXM53" s="205"/>
      <c r="JXN53" s="205"/>
      <c r="JXO53" s="205"/>
      <c r="JXP53" s="205"/>
      <c r="JXQ53" s="205"/>
      <c r="JXR53" s="205"/>
      <c r="JXS53" s="205"/>
      <c r="JXT53" s="205"/>
      <c r="JXU53" s="205"/>
      <c r="JXV53" s="205"/>
      <c r="JXW53" s="205"/>
      <c r="JXX53" s="205"/>
      <c r="JXY53" s="205"/>
      <c r="JXZ53" s="205"/>
      <c r="JYA53" s="205"/>
      <c r="JYB53" s="205"/>
      <c r="JYC53" s="205"/>
      <c r="JYD53" s="205"/>
      <c r="JYE53" s="205"/>
      <c r="JYF53" s="205"/>
      <c r="JYG53" s="205"/>
      <c r="JYH53" s="205"/>
      <c r="JYI53" s="205"/>
      <c r="JYJ53" s="205"/>
      <c r="JYK53" s="205"/>
      <c r="JYL53" s="205"/>
      <c r="JYM53" s="205"/>
      <c r="JYN53" s="205"/>
      <c r="JYO53" s="205"/>
      <c r="JYP53" s="205"/>
      <c r="JYQ53" s="205"/>
      <c r="JYR53" s="205"/>
      <c r="JYS53" s="205"/>
      <c r="JYT53" s="205"/>
      <c r="JYU53" s="205"/>
      <c r="JYV53" s="205"/>
      <c r="JYW53" s="205"/>
      <c r="JYX53" s="205"/>
      <c r="JYY53" s="205"/>
      <c r="JYZ53" s="205"/>
      <c r="JZA53" s="205"/>
      <c r="JZB53" s="205"/>
      <c r="JZC53" s="205"/>
      <c r="JZD53" s="205"/>
      <c r="JZE53" s="205"/>
      <c r="JZF53" s="205"/>
      <c r="JZG53" s="205"/>
      <c r="JZH53" s="205"/>
      <c r="JZI53" s="205"/>
      <c r="JZJ53" s="205"/>
      <c r="JZK53" s="205"/>
      <c r="JZL53" s="205"/>
      <c r="JZM53" s="205"/>
      <c r="JZN53" s="205"/>
      <c r="JZO53" s="205"/>
      <c r="JZP53" s="205"/>
      <c r="JZQ53" s="205"/>
      <c r="JZR53" s="205"/>
      <c r="JZS53" s="205"/>
      <c r="JZT53" s="205"/>
      <c r="JZU53" s="205"/>
      <c r="JZV53" s="205"/>
      <c r="JZW53" s="205"/>
      <c r="JZX53" s="205"/>
      <c r="JZY53" s="205"/>
      <c r="JZZ53" s="205"/>
      <c r="KAA53" s="205"/>
      <c r="KAB53" s="205"/>
      <c r="KAC53" s="205"/>
      <c r="KAD53" s="205"/>
      <c r="KAE53" s="205"/>
      <c r="KAF53" s="205"/>
      <c r="KAG53" s="205"/>
      <c r="KAH53" s="205"/>
      <c r="KAI53" s="205"/>
      <c r="KAJ53" s="205"/>
      <c r="KAK53" s="205"/>
      <c r="KAL53" s="205"/>
      <c r="KAM53" s="205"/>
      <c r="KAN53" s="205"/>
      <c r="KAO53" s="205"/>
      <c r="KAP53" s="205"/>
      <c r="KAQ53" s="205"/>
      <c r="KAR53" s="205"/>
      <c r="KAS53" s="205"/>
      <c r="KAT53" s="205"/>
      <c r="KAU53" s="205"/>
      <c r="KAV53" s="205"/>
      <c r="KAW53" s="205"/>
      <c r="KAX53" s="205"/>
      <c r="KAY53" s="205"/>
      <c r="KAZ53" s="205"/>
      <c r="KBA53" s="205"/>
      <c r="KBB53" s="205"/>
      <c r="KBC53" s="205"/>
      <c r="KBD53" s="205"/>
      <c r="KBE53" s="205"/>
      <c r="KBF53" s="205"/>
      <c r="KBG53" s="205"/>
      <c r="KBH53" s="205"/>
      <c r="KBI53" s="205"/>
      <c r="KBJ53" s="205"/>
      <c r="KBK53" s="205"/>
      <c r="KBL53" s="205"/>
      <c r="KBM53" s="205"/>
      <c r="KBN53" s="205"/>
      <c r="KBO53" s="205"/>
      <c r="KBP53" s="205"/>
      <c r="KBQ53" s="205"/>
      <c r="KBR53" s="205"/>
      <c r="KBS53" s="205"/>
      <c r="KBT53" s="205"/>
      <c r="KBU53" s="205"/>
      <c r="KBV53" s="205"/>
      <c r="KBW53" s="205"/>
      <c r="KBX53" s="205"/>
      <c r="KBY53" s="205"/>
      <c r="KBZ53" s="205"/>
      <c r="KCA53" s="205"/>
      <c r="KCB53" s="205"/>
      <c r="KCC53" s="205"/>
      <c r="KCD53" s="205"/>
      <c r="KCE53" s="205"/>
      <c r="KCF53" s="205"/>
      <c r="KCG53" s="205"/>
      <c r="KCH53" s="205"/>
      <c r="KCI53" s="205"/>
      <c r="KCJ53" s="205"/>
      <c r="KCK53" s="205"/>
      <c r="KCL53" s="205"/>
      <c r="KCM53" s="205"/>
      <c r="KCN53" s="205"/>
      <c r="KCO53" s="205"/>
      <c r="KCP53" s="205"/>
      <c r="KCQ53" s="205"/>
      <c r="KCR53" s="205"/>
      <c r="KCS53" s="205"/>
      <c r="KCT53" s="205"/>
      <c r="KCU53" s="205"/>
      <c r="KCV53" s="205"/>
      <c r="KCW53" s="205"/>
      <c r="KCX53" s="205"/>
      <c r="KCY53" s="205"/>
      <c r="KCZ53" s="205"/>
      <c r="KDA53" s="205"/>
      <c r="KDB53" s="205"/>
      <c r="KDC53" s="205"/>
      <c r="KDD53" s="205"/>
      <c r="KDE53" s="205"/>
      <c r="KDF53" s="205"/>
      <c r="KDG53" s="205"/>
      <c r="KDH53" s="205"/>
      <c r="KDI53" s="205"/>
      <c r="KDJ53" s="205"/>
      <c r="KDK53" s="205"/>
      <c r="KDL53" s="205"/>
      <c r="KDM53" s="205"/>
      <c r="KDN53" s="205"/>
      <c r="KDO53" s="205"/>
      <c r="KDP53" s="205"/>
      <c r="KDQ53" s="205"/>
      <c r="KDR53" s="205"/>
      <c r="KDS53" s="205"/>
      <c r="KDT53" s="205"/>
      <c r="KDU53" s="205"/>
      <c r="KDV53" s="205"/>
      <c r="KDW53" s="205"/>
      <c r="KDX53" s="205"/>
      <c r="KDY53" s="205"/>
      <c r="KDZ53" s="205"/>
      <c r="KEA53" s="205"/>
      <c r="KEB53" s="205"/>
      <c r="KEC53" s="205"/>
      <c r="KED53" s="205"/>
      <c r="KEE53" s="205"/>
      <c r="KEF53" s="205"/>
      <c r="KEG53" s="205"/>
      <c r="KEH53" s="205"/>
      <c r="KEI53" s="205"/>
      <c r="KEJ53" s="205"/>
      <c r="KEK53" s="205"/>
      <c r="KEL53" s="205"/>
      <c r="KEM53" s="205"/>
      <c r="KEN53" s="205"/>
      <c r="KEO53" s="205"/>
      <c r="KEP53" s="205"/>
      <c r="KEQ53" s="205"/>
      <c r="KER53" s="205"/>
      <c r="KES53" s="205"/>
      <c r="KET53" s="205"/>
      <c r="KEU53" s="205"/>
      <c r="KEV53" s="205"/>
      <c r="KEW53" s="205"/>
      <c r="KEX53" s="205"/>
      <c r="KEY53" s="205"/>
      <c r="KEZ53" s="205"/>
      <c r="KFA53" s="205"/>
      <c r="KFB53" s="205"/>
      <c r="KFC53" s="205"/>
      <c r="KFD53" s="205"/>
      <c r="KFE53" s="205"/>
      <c r="KFF53" s="205"/>
      <c r="KFG53" s="205"/>
      <c r="KFH53" s="205"/>
      <c r="KFI53" s="205"/>
      <c r="KFJ53" s="205"/>
      <c r="KFK53" s="205"/>
      <c r="KFL53" s="205"/>
      <c r="KFM53" s="205"/>
      <c r="KFN53" s="205"/>
      <c r="KFO53" s="205"/>
      <c r="KFP53" s="205"/>
      <c r="KFQ53" s="205"/>
      <c r="KFR53" s="205"/>
      <c r="KFS53" s="205"/>
      <c r="KFT53" s="205"/>
      <c r="KFU53" s="205"/>
      <c r="KFV53" s="205"/>
      <c r="KFW53" s="205"/>
      <c r="KFX53" s="205"/>
      <c r="KFY53" s="205"/>
      <c r="KFZ53" s="205"/>
      <c r="KGA53" s="205"/>
      <c r="KGB53" s="205"/>
      <c r="KGC53" s="205"/>
      <c r="KGD53" s="205"/>
      <c r="KGE53" s="205"/>
      <c r="KGF53" s="205"/>
      <c r="KGG53" s="205"/>
      <c r="KGH53" s="205"/>
      <c r="KGI53" s="205"/>
      <c r="KGJ53" s="205"/>
      <c r="KGK53" s="205"/>
      <c r="KGL53" s="205"/>
      <c r="KGM53" s="205"/>
      <c r="KGN53" s="205"/>
      <c r="KGO53" s="205"/>
      <c r="KGP53" s="205"/>
      <c r="KGQ53" s="205"/>
      <c r="KGR53" s="205"/>
      <c r="KGS53" s="205"/>
      <c r="KGT53" s="205"/>
      <c r="KGU53" s="205"/>
      <c r="KGV53" s="205"/>
      <c r="KGW53" s="205"/>
      <c r="KGX53" s="205"/>
      <c r="KGY53" s="205"/>
      <c r="KGZ53" s="205"/>
      <c r="KHA53" s="205"/>
      <c r="KHB53" s="205"/>
      <c r="KHC53" s="205"/>
      <c r="KHD53" s="205"/>
      <c r="KHE53" s="205"/>
      <c r="KHF53" s="205"/>
      <c r="KHG53" s="205"/>
      <c r="KHH53" s="205"/>
      <c r="KHI53" s="205"/>
      <c r="KHJ53" s="205"/>
      <c r="KHK53" s="205"/>
      <c r="KHL53" s="205"/>
      <c r="KHM53" s="205"/>
      <c r="KHN53" s="205"/>
      <c r="KHO53" s="205"/>
      <c r="KHP53" s="205"/>
      <c r="KHQ53" s="205"/>
      <c r="KHR53" s="205"/>
      <c r="KHS53" s="205"/>
      <c r="KHT53" s="205"/>
      <c r="KHU53" s="205"/>
      <c r="KHV53" s="205"/>
      <c r="KHW53" s="205"/>
      <c r="KHX53" s="205"/>
      <c r="KHY53" s="205"/>
      <c r="KHZ53" s="205"/>
      <c r="KIA53" s="205"/>
      <c r="KIB53" s="205"/>
      <c r="KIC53" s="205"/>
      <c r="KID53" s="205"/>
      <c r="KIE53" s="205"/>
      <c r="KIF53" s="205"/>
      <c r="KIG53" s="205"/>
      <c r="KIH53" s="205"/>
      <c r="KII53" s="205"/>
      <c r="KIJ53" s="205"/>
      <c r="KIK53" s="205"/>
      <c r="KIL53" s="205"/>
      <c r="KIM53" s="205"/>
      <c r="KIN53" s="205"/>
      <c r="KIO53" s="205"/>
      <c r="KIP53" s="205"/>
      <c r="KIQ53" s="205"/>
      <c r="KIR53" s="205"/>
      <c r="KIS53" s="205"/>
      <c r="KIT53" s="205"/>
      <c r="KIU53" s="205"/>
      <c r="KIV53" s="205"/>
      <c r="KIW53" s="205"/>
      <c r="KIX53" s="205"/>
      <c r="KIY53" s="205"/>
      <c r="KIZ53" s="205"/>
      <c r="KJA53" s="205"/>
      <c r="KJB53" s="205"/>
      <c r="KJC53" s="205"/>
      <c r="KJD53" s="205"/>
      <c r="KJE53" s="205"/>
      <c r="KJF53" s="205"/>
      <c r="KJG53" s="205"/>
      <c r="KJH53" s="205"/>
      <c r="KJI53" s="205"/>
      <c r="KJJ53" s="205"/>
      <c r="KJK53" s="205"/>
      <c r="KJL53" s="205"/>
      <c r="KJM53" s="205"/>
      <c r="KJN53" s="205"/>
      <c r="KJO53" s="205"/>
      <c r="KJP53" s="205"/>
      <c r="KJQ53" s="205"/>
      <c r="KJR53" s="205"/>
      <c r="KJS53" s="205"/>
      <c r="KJT53" s="205"/>
      <c r="KJU53" s="205"/>
      <c r="KJV53" s="205"/>
      <c r="KJW53" s="205"/>
      <c r="KJX53" s="205"/>
      <c r="KJY53" s="205"/>
      <c r="KJZ53" s="205"/>
      <c r="KKA53" s="205"/>
      <c r="KKB53" s="205"/>
      <c r="KKC53" s="205"/>
      <c r="KKD53" s="205"/>
      <c r="KKE53" s="205"/>
      <c r="KKF53" s="205"/>
      <c r="KKG53" s="205"/>
      <c r="KKH53" s="205"/>
      <c r="KKI53" s="205"/>
      <c r="KKJ53" s="205"/>
      <c r="KKK53" s="205"/>
      <c r="KKL53" s="205"/>
      <c r="KKM53" s="205"/>
      <c r="KKN53" s="205"/>
      <c r="KKO53" s="205"/>
      <c r="KKP53" s="205"/>
      <c r="KKQ53" s="205"/>
      <c r="KKR53" s="205"/>
      <c r="KKS53" s="205"/>
      <c r="KKT53" s="205"/>
      <c r="KKU53" s="205"/>
      <c r="KKV53" s="205"/>
      <c r="KKW53" s="205"/>
      <c r="KKX53" s="205"/>
      <c r="KKY53" s="205"/>
      <c r="KKZ53" s="205"/>
      <c r="KLA53" s="205"/>
      <c r="KLB53" s="205"/>
      <c r="KLC53" s="205"/>
      <c r="KLD53" s="205"/>
      <c r="KLE53" s="205"/>
      <c r="KLF53" s="205"/>
      <c r="KLG53" s="205"/>
      <c r="KLH53" s="205"/>
      <c r="KLI53" s="205"/>
      <c r="KLJ53" s="205"/>
      <c r="KLK53" s="205"/>
      <c r="KLL53" s="205"/>
      <c r="KLM53" s="205"/>
      <c r="KLN53" s="205"/>
      <c r="KLO53" s="205"/>
      <c r="KLP53" s="205"/>
      <c r="KLQ53" s="205"/>
      <c r="KLR53" s="205"/>
      <c r="KLS53" s="205"/>
      <c r="KLT53" s="205"/>
      <c r="KLU53" s="205"/>
      <c r="KLV53" s="205"/>
      <c r="KLW53" s="205"/>
      <c r="KLX53" s="205"/>
      <c r="KLY53" s="205"/>
      <c r="KLZ53" s="205"/>
      <c r="KMA53" s="205"/>
      <c r="KMB53" s="205"/>
      <c r="KMC53" s="205"/>
      <c r="KMD53" s="205"/>
      <c r="KME53" s="205"/>
      <c r="KMF53" s="205"/>
      <c r="KMG53" s="205"/>
      <c r="KMH53" s="205"/>
      <c r="KMI53" s="205"/>
      <c r="KMJ53" s="205"/>
      <c r="KMK53" s="205"/>
      <c r="KML53" s="205"/>
      <c r="KMM53" s="205"/>
      <c r="KMN53" s="205"/>
      <c r="KMO53" s="205"/>
      <c r="KMP53" s="205"/>
      <c r="KMQ53" s="205"/>
      <c r="KMR53" s="205"/>
      <c r="KMS53" s="205"/>
      <c r="KMT53" s="205"/>
      <c r="KMU53" s="205"/>
      <c r="KMV53" s="205"/>
      <c r="KMW53" s="205"/>
      <c r="KMX53" s="205"/>
      <c r="KMY53" s="205"/>
      <c r="KMZ53" s="205"/>
      <c r="KNA53" s="205"/>
      <c r="KNB53" s="205"/>
      <c r="KNC53" s="205"/>
      <c r="KND53" s="205"/>
      <c r="KNE53" s="205"/>
      <c r="KNF53" s="205"/>
      <c r="KNG53" s="205"/>
      <c r="KNH53" s="205"/>
      <c r="KNI53" s="205"/>
      <c r="KNJ53" s="205"/>
      <c r="KNK53" s="205"/>
      <c r="KNL53" s="205"/>
      <c r="KNM53" s="205"/>
      <c r="KNN53" s="205"/>
      <c r="KNO53" s="205"/>
      <c r="KNP53" s="205"/>
      <c r="KNQ53" s="205"/>
      <c r="KNR53" s="205"/>
      <c r="KNS53" s="205"/>
      <c r="KNT53" s="205"/>
      <c r="KNU53" s="205"/>
      <c r="KNV53" s="205"/>
      <c r="KNW53" s="205"/>
      <c r="KNX53" s="205"/>
      <c r="KNY53" s="205"/>
      <c r="KNZ53" s="205"/>
      <c r="KOA53" s="205"/>
      <c r="KOB53" s="205"/>
      <c r="KOC53" s="205"/>
      <c r="KOD53" s="205"/>
      <c r="KOE53" s="205"/>
      <c r="KOF53" s="205"/>
      <c r="KOG53" s="205"/>
      <c r="KOH53" s="205"/>
      <c r="KOI53" s="205"/>
      <c r="KOJ53" s="205"/>
      <c r="KOK53" s="205"/>
      <c r="KOL53" s="205"/>
      <c r="KOM53" s="205"/>
      <c r="KON53" s="205"/>
      <c r="KOO53" s="205"/>
      <c r="KOP53" s="205"/>
      <c r="KOQ53" s="205"/>
      <c r="KOR53" s="205"/>
      <c r="KOS53" s="205"/>
      <c r="KOT53" s="205"/>
      <c r="KOU53" s="205"/>
      <c r="KOV53" s="205"/>
      <c r="KOW53" s="205"/>
      <c r="KOX53" s="205"/>
      <c r="KOY53" s="205"/>
      <c r="KOZ53" s="205"/>
      <c r="KPA53" s="205"/>
      <c r="KPB53" s="205"/>
      <c r="KPC53" s="205"/>
      <c r="KPD53" s="205"/>
      <c r="KPE53" s="205"/>
      <c r="KPF53" s="205"/>
      <c r="KPG53" s="205"/>
      <c r="KPH53" s="205"/>
      <c r="KPI53" s="205"/>
      <c r="KPJ53" s="205"/>
      <c r="KPK53" s="205"/>
      <c r="KPL53" s="205"/>
      <c r="KPM53" s="205"/>
      <c r="KPN53" s="205"/>
      <c r="KPO53" s="205"/>
      <c r="KPP53" s="205"/>
      <c r="KPQ53" s="205"/>
      <c r="KPR53" s="205"/>
      <c r="KPS53" s="205"/>
      <c r="KPT53" s="205"/>
      <c r="KPU53" s="205"/>
      <c r="KPV53" s="205"/>
      <c r="KPW53" s="205"/>
      <c r="KPX53" s="205"/>
      <c r="KPY53" s="205"/>
      <c r="KPZ53" s="205"/>
      <c r="KQA53" s="205"/>
      <c r="KQB53" s="205"/>
      <c r="KQC53" s="205"/>
      <c r="KQD53" s="205"/>
      <c r="KQE53" s="205"/>
      <c r="KQF53" s="205"/>
      <c r="KQG53" s="205"/>
      <c r="KQH53" s="205"/>
      <c r="KQI53" s="205"/>
      <c r="KQJ53" s="205"/>
      <c r="KQK53" s="205"/>
      <c r="KQL53" s="205"/>
      <c r="KQM53" s="205"/>
      <c r="KQN53" s="205"/>
      <c r="KQO53" s="205"/>
      <c r="KQP53" s="205"/>
      <c r="KQQ53" s="205"/>
      <c r="KQR53" s="205"/>
      <c r="KQS53" s="205"/>
      <c r="KQT53" s="205"/>
      <c r="KQU53" s="205"/>
      <c r="KQV53" s="205"/>
      <c r="KQW53" s="205"/>
      <c r="KQX53" s="205"/>
      <c r="KQY53" s="205"/>
      <c r="KQZ53" s="205"/>
      <c r="KRA53" s="205"/>
      <c r="KRB53" s="205"/>
      <c r="KRC53" s="205"/>
      <c r="KRD53" s="205"/>
      <c r="KRE53" s="205"/>
      <c r="KRF53" s="205"/>
      <c r="KRG53" s="205"/>
      <c r="KRH53" s="205"/>
      <c r="KRI53" s="205"/>
      <c r="KRJ53" s="205"/>
      <c r="KRK53" s="205"/>
      <c r="KRL53" s="205"/>
      <c r="KRM53" s="205"/>
      <c r="KRN53" s="205"/>
      <c r="KRO53" s="205"/>
      <c r="KRP53" s="205"/>
      <c r="KRQ53" s="205"/>
      <c r="KRR53" s="205"/>
      <c r="KRS53" s="205"/>
      <c r="KRT53" s="205"/>
      <c r="KRU53" s="205"/>
      <c r="KRV53" s="205"/>
      <c r="KRW53" s="205"/>
      <c r="KRX53" s="205"/>
      <c r="KRY53" s="205"/>
      <c r="KRZ53" s="205"/>
      <c r="KSA53" s="205"/>
      <c r="KSB53" s="205"/>
      <c r="KSC53" s="205"/>
      <c r="KSD53" s="205"/>
      <c r="KSE53" s="205"/>
      <c r="KSF53" s="205"/>
      <c r="KSG53" s="205"/>
      <c r="KSH53" s="205"/>
      <c r="KSI53" s="205"/>
      <c r="KSJ53" s="205"/>
      <c r="KSK53" s="205"/>
      <c r="KSL53" s="205"/>
      <c r="KSM53" s="205"/>
      <c r="KSN53" s="205"/>
      <c r="KSO53" s="205"/>
      <c r="KSP53" s="205"/>
      <c r="KSQ53" s="205"/>
      <c r="KSR53" s="205"/>
      <c r="KSS53" s="205"/>
      <c r="KST53" s="205"/>
      <c r="KSU53" s="205"/>
      <c r="KSV53" s="205"/>
      <c r="KSW53" s="205"/>
      <c r="KSX53" s="205"/>
      <c r="KSY53" s="205"/>
      <c r="KSZ53" s="205"/>
      <c r="KTA53" s="205"/>
      <c r="KTB53" s="205"/>
      <c r="KTC53" s="205"/>
      <c r="KTD53" s="205"/>
      <c r="KTE53" s="205"/>
      <c r="KTF53" s="205"/>
      <c r="KTG53" s="205"/>
      <c r="KTH53" s="205"/>
      <c r="KTI53" s="205"/>
      <c r="KTJ53" s="205"/>
      <c r="KTK53" s="205"/>
      <c r="KTL53" s="205"/>
      <c r="KTM53" s="205"/>
      <c r="KTN53" s="205"/>
      <c r="KTO53" s="205"/>
      <c r="KTP53" s="205"/>
      <c r="KTQ53" s="205"/>
      <c r="KTR53" s="205"/>
      <c r="KTS53" s="205"/>
      <c r="KTT53" s="205"/>
      <c r="KTU53" s="205"/>
      <c r="KTV53" s="205"/>
      <c r="KTW53" s="205"/>
      <c r="KTX53" s="205"/>
      <c r="KTY53" s="205"/>
      <c r="KTZ53" s="205"/>
      <c r="KUA53" s="205"/>
      <c r="KUB53" s="205"/>
      <c r="KUC53" s="205"/>
      <c r="KUD53" s="205"/>
      <c r="KUE53" s="205"/>
      <c r="KUF53" s="205"/>
      <c r="KUG53" s="205"/>
      <c r="KUH53" s="205"/>
      <c r="KUI53" s="205"/>
      <c r="KUJ53" s="205"/>
      <c r="KUK53" s="205"/>
      <c r="KUL53" s="205"/>
      <c r="KUM53" s="205"/>
      <c r="KUN53" s="205"/>
      <c r="KUO53" s="205"/>
      <c r="KUP53" s="205"/>
      <c r="KUQ53" s="205"/>
      <c r="KUR53" s="205"/>
      <c r="KUS53" s="205"/>
      <c r="KUT53" s="205"/>
      <c r="KUU53" s="205"/>
      <c r="KUV53" s="205"/>
      <c r="KUW53" s="205"/>
      <c r="KUX53" s="205"/>
      <c r="KUY53" s="205"/>
      <c r="KUZ53" s="205"/>
      <c r="KVA53" s="205"/>
      <c r="KVB53" s="205"/>
      <c r="KVC53" s="205"/>
      <c r="KVD53" s="205"/>
      <c r="KVE53" s="205"/>
      <c r="KVF53" s="205"/>
      <c r="KVG53" s="205"/>
      <c r="KVH53" s="205"/>
      <c r="KVI53" s="205"/>
      <c r="KVJ53" s="205"/>
      <c r="KVK53" s="205"/>
      <c r="KVL53" s="205"/>
      <c r="KVM53" s="205"/>
      <c r="KVN53" s="205"/>
      <c r="KVO53" s="205"/>
      <c r="KVP53" s="205"/>
      <c r="KVQ53" s="205"/>
      <c r="KVR53" s="205"/>
      <c r="KVS53" s="205"/>
      <c r="KVT53" s="205"/>
      <c r="KVU53" s="205"/>
      <c r="KVV53" s="205"/>
      <c r="KVW53" s="205"/>
      <c r="KVX53" s="205"/>
      <c r="KVY53" s="205"/>
      <c r="KVZ53" s="205"/>
      <c r="KWA53" s="205"/>
      <c r="KWB53" s="205"/>
      <c r="KWC53" s="205"/>
      <c r="KWD53" s="205"/>
      <c r="KWE53" s="205"/>
      <c r="KWF53" s="205"/>
      <c r="KWG53" s="205"/>
      <c r="KWH53" s="205"/>
      <c r="KWI53" s="205"/>
      <c r="KWJ53" s="205"/>
      <c r="KWK53" s="205"/>
      <c r="KWL53" s="205"/>
      <c r="KWM53" s="205"/>
      <c r="KWN53" s="205"/>
      <c r="KWO53" s="205"/>
      <c r="KWP53" s="205"/>
      <c r="KWQ53" s="205"/>
      <c r="KWR53" s="205"/>
      <c r="KWS53" s="205"/>
      <c r="KWT53" s="205"/>
      <c r="KWU53" s="205"/>
      <c r="KWV53" s="205"/>
      <c r="KWW53" s="205"/>
      <c r="KWX53" s="205"/>
      <c r="KWY53" s="205"/>
      <c r="KWZ53" s="205"/>
      <c r="KXA53" s="205"/>
      <c r="KXB53" s="205"/>
      <c r="KXC53" s="205"/>
      <c r="KXD53" s="205"/>
      <c r="KXE53" s="205"/>
      <c r="KXF53" s="205"/>
      <c r="KXG53" s="205"/>
      <c r="KXH53" s="205"/>
      <c r="KXI53" s="205"/>
      <c r="KXJ53" s="205"/>
      <c r="KXK53" s="205"/>
      <c r="KXL53" s="205"/>
      <c r="KXM53" s="205"/>
      <c r="KXN53" s="205"/>
      <c r="KXO53" s="205"/>
      <c r="KXP53" s="205"/>
      <c r="KXQ53" s="205"/>
      <c r="KXR53" s="205"/>
      <c r="KXS53" s="205"/>
      <c r="KXT53" s="205"/>
      <c r="KXU53" s="205"/>
      <c r="KXV53" s="205"/>
      <c r="KXW53" s="205"/>
      <c r="KXX53" s="205"/>
      <c r="KXY53" s="205"/>
      <c r="KXZ53" s="205"/>
      <c r="KYA53" s="205"/>
      <c r="KYB53" s="205"/>
      <c r="KYC53" s="205"/>
      <c r="KYD53" s="205"/>
      <c r="KYE53" s="205"/>
      <c r="KYF53" s="205"/>
      <c r="KYG53" s="205"/>
      <c r="KYH53" s="205"/>
      <c r="KYI53" s="205"/>
      <c r="KYJ53" s="205"/>
      <c r="KYK53" s="205"/>
      <c r="KYL53" s="205"/>
      <c r="KYM53" s="205"/>
      <c r="KYN53" s="205"/>
      <c r="KYO53" s="205"/>
      <c r="KYP53" s="205"/>
      <c r="KYQ53" s="205"/>
      <c r="KYR53" s="205"/>
      <c r="KYS53" s="205"/>
      <c r="KYT53" s="205"/>
      <c r="KYU53" s="205"/>
      <c r="KYV53" s="205"/>
      <c r="KYW53" s="205"/>
      <c r="KYX53" s="205"/>
      <c r="KYY53" s="205"/>
      <c r="KYZ53" s="205"/>
      <c r="KZA53" s="205"/>
      <c r="KZB53" s="205"/>
      <c r="KZC53" s="205"/>
      <c r="KZD53" s="205"/>
      <c r="KZE53" s="205"/>
      <c r="KZF53" s="205"/>
      <c r="KZG53" s="205"/>
      <c r="KZH53" s="205"/>
      <c r="KZI53" s="205"/>
      <c r="KZJ53" s="205"/>
      <c r="KZK53" s="205"/>
      <c r="KZL53" s="205"/>
      <c r="KZM53" s="205"/>
      <c r="KZN53" s="205"/>
      <c r="KZO53" s="205"/>
      <c r="KZP53" s="205"/>
      <c r="KZQ53" s="205"/>
      <c r="KZR53" s="205"/>
      <c r="KZS53" s="205"/>
      <c r="KZT53" s="205"/>
      <c r="KZU53" s="205"/>
      <c r="KZV53" s="205"/>
      <c r="KZW53" s="205"/>
      <c r="KZX53" s="205"/>
      <c r="KZY53" s="205"/>
      <c r="KZZ53" s="205"/>
      <c r="LAA53" s="205"/>
      <c r="LAB53" s="205"/>
      <c r="LAC53" s="205"/>
      <c r="LAD53" s="205"/>
      <c r="LAE53" s="205"/>
      <c r="LAF53" s="205"/>
      <c r="LAG53" s="205"/>
      <c r="LAH53" s="205"/>
      <c r="LAI53" s="205"/>
      <c r="LAJ53" s="205"/>
      <c r="LAK53" s="205"/>
      <c r="LAL53" s="205"/>
      <c r="LAM53" s="205"/>
      <c r="LAN53" s="205"/>
      <c r="LAO53" s="205"/>
      <c r="LAP53" s="205"/>
      <c r="LAQ53" s="205"/>
      <c r="LAR53" s="205"/>
      <c r="LAS53" s="205"/>
      <c r="LAT53" s="205"/>
      <c r="LAU53" s="205"/>
      <c r="LAV53" s="205"/>
      <c r="LAW53" s="205"/>
      <c r="LAX53" s="205"/>
      <c r="LAY53" s="205"/>
      <c r="LAZ53" s="205"/>
      <c r="LBA53" s="205"/>
      <c r="LBB53" s="205"/>
      <c r="LBC53" s="205"/>
      <c r="LBD53" s="205"/>
      <c r="LBE53" s="205"/>
      <c r="LBF53" s="205"/>
      <c r="LBG53" s="205"/>
      <c r="LBH53" s="205"/>
      <c r="LBI53" s="205"/>
      <c r="LBJ53" s="205"/>
      <c r="LBK53" s="205"/>
      <c r="LBL53" s="205"/>
      <c r="LBM53" s="205"/>
      <c r="LBN53" s="205"/>
      <c r="LBO53" s="205"/>
      <c r="LBP53" s="205"/>
      <c r="LBQ53" s="205"/>
      <c r="LBR53" s="205"/>
      <c r="LBS53" s="205"/>
      <c r="LBT53" s="205"/>
      <c r="LBU53" s="205"/>
      <c r="LBV53" s="205"/>
      <c r="LBW53" s="205"/>
      <c r="LBX53" s="205"/>
      <c r="LBY53" s="205"/>
      <c r="LBZ53" s="205"/>
      <c r="LCA53" s="205"/>
      <c r="LCB53" s="205"/>
      <c r="LCC53" s="205"/>
      <c r="LCD53" s="205"/>
      <c r="LCE53" s="205"/>
      <c r="LCF53" s="205"/>
      <c r="LCG53" s="205"/>
      <c r="LCH53" s="205"/>
      <c r="LCI53" s="205"/>
      <c r="LCJ53" s="205"/>
      <c r="LCK53" s="205"/>
      <c r="LCL53" s="205"/>
      <c r="LCM53" s="205"/>
      <c r="LCN53" s="205"/>
      <c r="LCO53" s="205"/>
      <c r="LCP53" s="205"/>
      <c r="LCQ53" s="205"/>
      <c r="LCR53" s="205"/>
      <c r="LCS53" s="205"/>
      <c r="LCT53" s="205"/>
      <c r="LCU53" s="205"/>
      <c r="LCV53" s="205"/>
      <c r="LCW53" s="205"/>
      <c r="LCX53" s="205"/>
      <c r="LCY53" s="205"/>
      <c r="LCZ53" s="205"/>
      <c r="LDA53" s="205"/>
      <c r="LDB53" s="205"/>
      <c r="LDC53" s="205"/>
      <c r="LDD53" s="205"/>
      <c r="LDE53" s="205"/>
      <c r="LDF53" s="205"/>
      <c r="LDG53" s="205"/>
      <c r="LDH53" s="205"/>
      <c r="LDI53" s="205"/>
      <c r="LDJ53" s="205"/>
      <c r="LDK53" s="205"/>
      <c r="LDL53" s="205"/>
      <c r="LDM53" s="205"/>
      <c r="LDN53" s="205"/>
      <c r="LDO53" s="205"/>
      <c r="LDP53" s="205"/>
      <c r="LDQ53" s="205"/>
      <c r="LDR53" s="205"/>
      <c r="LDS53" s="205"/>
      <c r="LDT53" s="205"/>
      <c r="LDU53" s="205"/>
      <c r="LDV53" s="205"/>
      <c r="LDW53" s="205"/>
      <c r="LDX53" s="205"/>
      <c r="LDY53" s="205"/>
      <c r="LDZ53" s="205"/>
      <c r="LEA53" s="205"/>
      <c r="LEB53" s="205"/>
      <c r="LEC53" s="205"/>
      <c r="LED53" s="205"/>
      <c r="LEE53" s="205"/>
      <c r="LEF53" s="205"/>
      <c r="LEG53" s="205"/>
      <c r="LEH53" s="205"/>
      <c r="LEI53" s="205"/>
      <c r="LEJ53" s="205"/>
      <c r="LEK53" s="205"/>
      <c r="LEL53" s="205"/>
      <c r="LEM53" s="205"/>
      <c r="LEN53" s="205"/>
      <c r="LEO53" s="205"/>
      <c r="LEP53" s="205"/>
      <c r="LEQ53" s="205"/>
      <c r="LER53" s="205"/>
      <c r="LES53" s="205"/>
      <c r="LET53" s="205"/>
      <c r="LEU53" s="205"/>
      <c r="LEV53" s="205"/>
      <c r="LEW53" s="205"/>
      <c r="LEX53" s="205"/>
      <c r="LEY53" s="205"/>
      <c r="LEZ53" s="205"/>
      <c r="LFA53" s="205"/>
      <c r="LFB53" s="205"/>
      <c r="LFC53" s="205"/>
      <c r="LFD53" s="205"/>
      <c r="LFE53" s="205"/>
      <c r="LFF53" s="205"/>
      <c r="LFG53" s="205"/>
      <c r="LFH53" s="205"/>
      <c r="LFI53" s="205"/>
      <c r="LFJ53" s="205"/>
      <c r="LFK53" s="205"/>
      <c r="LFL53" s="205"/>
      <c r="LFM53" s="205"/>
      <c r="LFN53" s="205"/>
      <c r="LFO53" s="205"/>
      <c r="LFP53" s="205"/>
      <c r="LFQ53" s="205"/>
      <c r="LFR53" s="205"/>
      <c r="LFS53" s="205"/>
      <c r="LFT53" s="205"/>
      <c r="LFU53" s="205"/>
      <c r="LFV53" s="205"/>
      <c r="LFW53" s="205"/>
      <c r="LFX53" s="205"/>
      <c r="LFY53" s="205"/>
      <c r="LFZ53" s="205"/>
      <c r="LGA53" s="205"/>
      <c r="LGB53" s="205"/>
      <c r="LGC53" s="205"/>
      <c r="LGD53" s="205"/>
      <c r="LGE53" s="205"/>
      <c r="LGF53" s="205"/>
      <c r="LGG53" s="205"/>
      <c r="LGH53" s="205"/>
      <c r="LGI53" s="205"/>
      <c r="LGJ53" s="205"/>
      <c r="LGK53" s="205"/>
      <c r="LGL53" s="205"/>
      <c r="LGM53" s="205"/>
      <c r="LGN53" s="205"/>
      <c r="LGO53" s="205"/>
      <c r="LGP53" s="205"/>
      <c r="LGQ53" s="205"/>
      <c r="LGR53" s="205"/>
      <c r="LGS53" s="205"/>
      <c r="LGT53" s="205"/>
      <c r="LGU53" s="205"/>
      <c r="LGV53" s="205"/>
      <c r="LGW53" s="205"/>
      <c r="LGX53" s="205"/>
      <c r="LGY53" s="205"/>
      <c r="LGZ53" s="205"/>
      <c r="LHA53" s="205"/>
      <c r="LHB53" s="205"/>
      <c r="LHC53" s="205"/>
      <c r="LHD53" s="205"/>
      <c r="LHE53" s="205"/>
      <c r="LHF53" s="205"/>
      <c r="LHG53" s="205"/>
      <c r="LHH53" s="205"/>
      <c r="LHI53" s="205"/>
      <c r="LHJ53" s="205"/>
      <c r="LHK53" s="205"/>
      <c r="LHL53" s="205"/>
      <c r="LHM53" s="205"/>
      <c r="LHN53" s="205"/>
      <c r="LHO53" s="205"/>
      <c r="LHP53" s="205"/>
      <c r="LHQ53" s="205"/>
      <c r="LHR53" s="205"/>
      <c r="LHS53" s="205"/>
      <c r="LHT53" s="205"/>
      <c r="LHU53" s="205"/>
      <c r="LHV53" s="205"/>
      <c r="LHW53" s="205"/>
      <c r="LHX53" s="205"/>
      <c r="LHY53" s="205"/>
      <c r="LHZ53" s="205"/>
      <c r="LIA53" s="205"/>
      <c r="LIB53" s="205"/>
      <c r="LIC53" s="205"/>
      <c r="LID53" s="205"/>
      <c r="LIE53" s="205"/>
      <c r="LIF53" s="205"/>
      <c r="LIG53" s="205"/>
      <c r="LIH53" s="205"/>
      <c r="LII53" s="205"/>
      <c r="LIJ53" s="205"/>
      <c r="LIK53" s="205"/>
      <c r="LIL53" s="205"/>
      <c r="LIM53" s="205"/>
      <c r="LIN53" s="205"/>
      <c r="LIO53" s="205"/>
      <c r="LIP53" s="205"/>
      <c r="LIQ53" s="205"/>
      <c r="LIR53" s="205"/>
      <c r="LIS53" s="205"/>
      <c r="LIT53" s="205"/>
      <c r="LIU53" s="205"/>
      <c r="LIV53" s="205"/>
      <c r="LIW53" s="205"/>
      <c r="LIX53" s="205"/>
      <c r="LIY53" s="205"/>
      <c r="LIZ53" s="205"/>
      <c r="LJA53" s="205"/>
      <c r="LJB53" s="205"/>
      <c r="LJC53" s="205"/>
      <c r="LJD53" s="205"/>
      <c r="LJE53" s="205"/>
      <c r="LJF53" s="205"/>
      <c r="LJG53" s="205"/>
      <c r="LJH53" s="205"/>
      <c r="LJI53" s="205"/>
      <c r="LJJ53" s="205"/>
      <c r="LJK53" s="205"/>
      <c r="LJL53" s="205"/>
      <c r="LJM53" s="205"/>
      <c r="LJN53" s="205"/>
      <c r="LJO53" s="205"/>
      <c r="LJP53" s="205"/>
      <c r="LJQ53" s="205"/>
      <c r="LJR53" s="205"/>
      <c r="LJS53" s="205"/>
      <c r="LJT53" s="205"/>
      <c r="LJU53" s="205"/>
      <c r="LJV53" s="205"/>
      <c r="LJW53" s="205"/>
      <c r="LJX53" s="205"/>
      <c r="LJY53" s="205"/>
      <c r="LJZ53" s="205"/>
      <c r="LKA53" s="205"/>
      <c r="LKB53" s="205"/>
      <c r="LKC53" s="205"/>
      <c r="LKD53" s="205"/>
      <c r="LKE53" s="205"/>
      <c r="LKF53" s="205"/>
      <c r="LKG53" s="205"/>
      <c r="LKH53" s="205"/>
      <c r="LKI53" s="205"/>
      <c r="LKJ53" s="205"/>
      <c r="LKK53" s="205"/>
      <c r="LKL53" s="205"/>
      <c r="LKM53" s="205"/>
      <c r="LKN53" s="205"/>
      <c r="LKO53" s="205"/>
      <c r="LKP53" s="205"/>
      <c r="LKQ53" s="205"/>
      <c r="LKR53" s="205"/>
      <c r="LKS53" s="205"/>
      <c r="LKT53" s="205"/>
      <c r="LKU53" s="205"/>
      <c r="LKV53" s="205"/>
      <c r="LKW53" s="205"/>
      <c r="LKX53" s="205"/>
      <c r="LKY53" s="205"/>
      <c r="LKZ53" s="205"/>
      <c r="LLA53" s="205"/>
      <c r="LLB53" s="205"/>
      <c r="LLC53" s="205"/>
      <c r="LLD53" s="205"/>
      <c r="LLE53" s="205"/>
      <c r="LLF53" s="205"/>
      <c r="LLG53" s="205"/>
      <c r="LLH53" s="205"/>
      <c r="LLI53" s="205"/>
      <c r="LLJ53" s="205"/>
      <c r="LLK53" s="205"/>
      <c r="LLL53" s="205"/>
      <c r="LLM53" s="205"/>
      <c r="LLN53" s="205"/>
      <c r="LLO53" s="205"/>
      <c r="LLP53" s="205"/>
      <c r="LLQ53" s="205"/>
      <c r="LLR53" s="205"/>
      <c r="LLS53" s="205"/>
      <c r="LLT53" s="205"/>
      <c r="LLU53" s="205"/>
      <c r="LLV53" s="205"/>
      <c r="LLW53" s="205"/>
      <c r="LLX53" s="205"/>
      <c r="LLY53" s="205"/>
      <c r="LLZ53" s="205"/>
      <c r="LMA53" s="205"/>
      <c r="LMB53" s="205"/>
      <c r="LMC53" s="205"/>
      <c r="LMD53" s="205"/>
      <c r="LME53" s="205"/>
      <c r="LMF53" s="205"/>
      <c r="LMG53" s="205"/>
      <c r="LMH53" s="205"/>
      <c r="LMI53" s="205"/>
      <c r="LMJ53" s="205"/>
      <c r="LMK53" s="205"/>
      <c r="LML53" s="205"/>
      <c r="LMM53" s="205"/>
      <c r="LMN53" s="205"/>
      <c r="LMO53" s="205"/>
      <c r="LMP53" s="205"/>
      <c r="LMQ53" s="205"/>
      <c r="LMR53" s="205"/>
      <c r="LMS53" s="205"/>
      <c r="LMT53" s="205"/>
      <c r="LMU53" s="205"/>
      <c r="LMV53" s="205"/>
      <c r="LMW53" s="205"/>
      <c r="LMX53" s="205"/>
      <c r="LMY53" s="205"/>
      <c r="LMZ53" s="205"/>
      <c r="LNA53" s="205"/>
      <c r="LNB53" s="205"/>
      <c r="LNC53" s="205"/>
      <c r="LND53" s="205"/>
      <c r="LNE53" s="205"/>
      <c r="LNF53" s="205"/>
      <c r="LNG53" s="205"/>
      <c r="LNH53" s="205"/>
      <c r="LNI53" s="205"/>
      <c r="LNJ53" s="205"/>
      <c r="LNK53" s="205"/>
      <c r="LNL53" s="205"/>
      <c r="LNM53" s="205"/>
      <c r="LNN53" s="205"/>
      <c r="LNO53" s="205"/>
      <c r="LNP53" s="205"/>
      <c r="LNQ53" s="205"/>
      <c r="LNR53" s="205"/>
      <c r="LNS53" s="205"/>
      <c r="LNT53" s="205"/>
      <c r="LNU53" s="205"/>
      <c r="LNV53" s="205"/>
      <c r="LNW53" s="205"/>
      <c r="LNX53" s="205"/>
      <c r="LNY53" s="205"/>
      <c r="LNZ53" s="205"/>
      <c r="LOA53" s="205"/>
      <c r="LOB53" s="205"/>
      <c r="LOC53" s="205"/>
      <c r="LOD53" s="205"/>
      <c r="LOE53" s="205"/>
      <c r="LOF53" s="205"/>
      <c r="LOG53" s="205"/>
      <c r="LOH53" s="205"/>
      <c r="LOI53" s="205"/>
      <c r="LOJ53" s="205"/>
      <c r="LOK53" s="205"/>
      <c r="LOL53" s="205"/>
      <c r="LOM53" s="205"/>
      <c r="LON53" s="205"/>
      <c r="LOO53" s="205"/>
      <c r="LOP53" s="205"/>
      <c r="LOQ53" s="205"/>
      <c r="LOR53" s="205"/>
      <c r="LOS53" s="205"/>
      <c r="LOT53" s="205"/>
      <c r="LOU53" s="205"/>
      <c r="LOV53" s="205"/>
      <c r="LOW53" s="205"/>
      <c r="LOX53" s="205"/>
      <c r="LOY53" s="205"/>
      <c r="LOZ53" s="205"/>
      <c r="LPA53" s="205"/>
      <c r="LPB53" s="205"/>
      <c r="LPC53" s="205"/>
      <c r="LPD53" s="205"/>
      <c r="LPE53" s="205"/>
      <c r="LPF53" s="205"/>
      <c r="LPG53" s="205"/>
      <c r="LPH53" s="205"/>
      <c r="LPI53" s="205"/>
      <c r="LPJ53" s="205"/>
      <c r="LPK53" s="205"/>
      <c r="LPL53" s="205"/>
      <c r="LPM53" s="205"/>
      <c r="LPN53" s="205"/>
      <c r="LPO53" s="205"/>
      <c r="LPP53" s="205"/>
      <c r="LPQ53" s="205"/>
      <c r="LPR53" s="205"/>
      <c r="LPS53" s="205"/>
      <c r="LPT53" s="205"/>
      <c r="LPU53" s="205"/>
      <c r="LPV53" s="205"/>
      <c r="LPW53" s="205"/>
      <c r="LPX53" s="205"/>
      <c r="LPY53" s="205"/>
      <c r="LPZ53" s="205"/>
      <c r="LQA53" s="205"/>
      <c r="LQB53" s="205"/>
      <c r="LQC53" s="205"/>
      <c r="LQD53" s="205"/>
      <c r="LQE53" s="205"/>
      <c r="LQF53" s="205"/>
      <c r="LQG53" s="205"/>
      <c r="LQH53" s="205"/>
      <c r="LQI53" s="205"/>
      <c r="LQJ53" s="205"/>
      <c r="LQK53" s="205"/>
      <c r="LQL53" s="205"/>
      <c r="LQM53" s="205"/>
      <c r="LQN53" s="205"/>
      <c r="LQO53" s="205"/>
      <c r="LQP53" s="205"/>
      <c r="LQQ53" s="205"/>
      <c r="LQR53" s="205"/>
      <c r="LQS53" s="205"/>
      <c r="LQT53" s="205"/>
      <c r="LQU53" s="205"/>
      <c r="LQV53" s="205"/>
      <c r="LQW53" s="205"/>
      <c r="LQX53" s="205"/>
      <c r="LQY53" s="205"/>
      <c r="LQZ53" s="205"/>
      <c r="LRA53" s="205"/>
      <c r="LRB53" s="205"/>
      <c r="LRC53" s="205"/>
      <c r="LRD53" s="205"/>
      <c r="LRE53" s="205"/>
      <c r="LRF53" s="205"/>
      <c r="LRG53" s="205"/>
      <c r="LRH53" s="205"/>
      <c r="LRI53" s="205"/>
      <c r="LRJ53" s="205"/>
      <c r="LRK53" s="205"/>
      <c r="LRL53" s="205"/>
      <c r="LRM53" s="205"/>
      <c r="LRN53" s="205"/>
      <c r="LRO53" s="205"/>
      <c r="LRP53" s="205"/>
      <c r="LRQ53" s="205"/>
      <c r="LRR53" s="205"/>
      <c r="LRS53" s="205"/>
      <c r="LRT53" s="205"/>
      <c r="LRU53" s="205"/>
      <c r="LRV53" s="205"/>
      <c r="LRW53" s="205"/>
      <c r="LRX53" s="205"/>
      <c r="LRY53" s="205"/>
      <c r="LRZ53" s="205"/>
      <c r="LSA53" s="205"/>
      <c r="LSB53" s="205"/>
      <c r="LSC53" s="205"/>
      <c r="LSD53" s="205"/>
      <c r="LSE53" s="205"/>
      <c r="LSF53" s="205"/>
      <c r="LSG53" s="205"/>
      <c r="LSH53" s="205"/>
      <c r="LSI53" s="205"/>
      <c r="LSJ53" s="205"/>
      <c r="LSK53" s="205"/>
      <c r="LSL53" s="205"/>
      <c r="LSM53" s="205"/>
      <c r="LSN53" s="205"/>
      <c r="LSO53" s="205"/>
      <c r="LSP53" s="205"/>
      <c r="LSQ53" s="205"/>
      <c r="LSR53" s="205"/>
      <c r="LSS53" s="205"/>
      <c r="LST53" s="205"/>
      <c r="LSU53" s="205"/>
      <c r="LSV53" s="205"/>
      <c r="LSW53" s="205"/>
      <c r="LSX53" s="205"/>
      <c r="LSY53" s="205"/>
      <c r="LSZ53" s="205"/>
      <c r="LTA53" s="205"/>
      <c r="LTB53" s="205"/>
      <c r="LTC53" s="205"/>
      <c r="LTD53" s="205"/>
      <c r="LTE53" s="205"/>
      <c r="LTF53" s="205"/>
      <c r="LTG53" s="205"/>
      <c r="LTH53" s="205"/>
      <c r="LTI53" s="205"/>
      <c r="LTJ53" s="205"/>
      <c r="LTK53" s="205"/>
      <c r="LTL53" s="205"/>
      <c r="LTM53" s="205"/>
      <c r="LTN53" s="205"/>
      <c r="LTO53" s="205"/>
      <c r="LTP53" s="205"/>
      <c r="LTQ53" s="205"/>
      <c r="LTR53" s="205"/>
      <c r="LTS53" s="205"/>
      <c r="LTT53" s="205"/>
      <c r="LTU53" s="205"/>
      <c r="LTV53" s="205"/>
      <c r="LTW53" s="205"/>
      <c r="LTX53" s="205"/>
      <c r="LTY53" s="205"/>
      <c r="LTZ53" s="205"/>
      <c r="LUA53" s="205"/>
      <c r="LUB53" s="205"/>
      <c r="LUC53" s="205"/>
      <c r="LUD53" s="205"/>
      <c r="LUE53" s="205"/>
      <c r="LUF53" s="205"/>
      <c r="LUG53" s="205"/>
      <c r="LUH53" s="205"/>
      <c r="LUI53" s="205"/>
      <c r="LUJ53" s="205"/>
      <c r="LUK53" s="205"/>
      <c r="LUL53" s="205"/>
      <c r="LUM53" s="205"/>
      <c r="LUN53" s="205"/>
      <c r="LUO53" s="205"/>
      <c r="LUP53" s="205"/>
      <c r="LUQ53" s="205"/>
      <c r="LUR53" s="205"/>
      <c r="LUS53" s="205"/>
      <c r="LUT53" s="205"/>
      <c r="LUU53" s="205"/>
      <c r="LUV53" s="205"/>
      <c r="LUW53" s="205"/>
      <c r="LUX53" s="205"/>
      <c r="LUY53" s="205"/>
      <c r="LUZ53" s="205"/>
      <c r="LVA53" s="205"/>
      <c r="LVB53" s="205"/>
      <c r="LVC53" s="205"/>
      <c r="LVD53" s="205"/>
      <c r="LVE53" s="205"/>
      <c r="LVF53" s="205"/>
      <c r="LVG53" s="205"/>
      <c r="LVH53" s="205"/>
      <c r="LVI53" s="205"/>
      <c r="LVJ53" s="205"/>
      <c r="LVK53" s="205"/>
      <c r="LVL53" s="205"/>
      <c r="LVM53" s="205"/>
      <c r="LVN53" s="205"/>
      <c r="LVO53" s="205"/>
      <c r="LVP53" s="205"/>
      <c r="LVQ53" s="205"/>
      <c r="LVR53" s="205"/>
      <c r="LVS53" s="205"/>
      <c r="LVT53" s="205"/>
      <c r="LVU53" s="205"/>
      <c r="LVV53" s="205"/>
      <c r="LVW53" s="205"/>
      <c r="LVX53" s="205"/>
      <c r="LVY53" s="205"/>
      <c r="LVZ53" s="205"/>
      <c r="LWA53" s="205"/>
      <c r="LWB53" s="205"/>
      <c r="LWC53" s="205"/>
      <c r="LWD53" s="205"/>
      <c r="LWE53" s="205"/>
      <c r="LWF53" s="205"/>
      <c r="LWG53" s="205"/>
      <c r="LWH53" s="205"/>
      <c r="LWI53" s="205"/>
      <c r="LWJ53" s="205"/>
      <c r="LWK53" s="205"/>
      <c r="LWL53" s="205"/>
      <c r="LWM53" s="205"/>
      <c r="LWN53" s="205"/>
      <c r="LWO53" s="205"/>
      <c r="LWP53" s="205"/>
      <c r="LWQ53" s="205"/>
      <c r="LWR53" s="205"/>
      <c r="LWS53" s="205"/>
      <c r="LWT53" s="205"/>
      <c r="LWU53" s="205"/>
      <c r="LWV53" s="205"/>
      <c r="LWW53" s="205"/>
      <c r="LWX53" s="205"/>
      <c r="LWY53" s="205"/>
      <c r="LWZ53" s="205"/>
      <c r="LXA53" s="205"/>
      <c r="LXB53" s="205"/>
      <c r="LXC53" s="205"/>
      <c r="LXD53" s="205"/>
      <c r="LXE53" s="205"/>
      <c r="LXF53" s="205"/>
      <c r="LXG53" s="205"/>
      <c r="LXH53" s="205"/>
      <c r="LXI53" s="205"/>
      <c r="LXJ53" s="205"/>
      <c r="LXK53" s="205"/>
      <c r="LXL53" s="205"/>
      <c r="LXM53" s="205"/>
      <c r="LXN53" s="205"/>
      <c r="LXO53" s="205"/>
      <c r="LXP53" s="205"/>
      <c r="LXQ53" s="205"/>
      <c r="LXR53" s="205"/>
      <c r="LXS53" s="205"/>
      <c r="LXT53" s="205"/>
      <c r="LXU53" s="205"/>
      <c r="LXV53" s="205"/>
      <c r="LXW53" s="205"/>
      <c r="LXX53" s="205"/>
      <c r="LXY53" s="205"/>
      <c r="LXZ53" s="205"/>
      <c r="LYA53" s="205"/>
      <c r="LYB53" s="205"/>
      <c r="LYC53" s="205"/>
      <c r="LYD53" s="205"/>
      <c r="LYE53" s="205"/>
      <c r="LYF53" s="205"/>
      <c r="LYG53" s="205"/>
      <c r="LYH53" s="205"/>
      <c r="LYI53" s="205"/>
      <c r="LYJ53" s="205"/>
      <c r="LYK53" s="205"/>
      <c r="LYL53" s="205"/>
      <c r="LYM53" s="205"/>
      <c r="LYN53" s="205"/>
      <c r="LYO53" s="205"/>
      <c r="LYP53" s="205"/>
      <c r="LYQ53" s="205"/>
      <c r="LYR53" s="205"/>
      <c r="LYS53" s="205"/>
      <c r="LYT53" s="205"/>
      <c r="LYU53" s="205"/>
      <c r="LYV53" s="205"/>
      <c r="LYW53" s="205"/>
      <c r="LYX53" s="205"/>
      <c r="LYY53" s="205"/>
      <c r="LYZ53" s="205"/>
      <c r="LZA53" s="205"/>
      <c r="LZB53" s="205"/>
      <c r="LZC53" s="205"/>
      <c r="LZD53" s="205"/>
      <c r="LZE53" s="205"/>
      <c r="LZF53" s="205"/>
      <c r="LZG53" s="205"/>
      <c r="LZH53" s="205"/>
      <c r="LZI53" s="205"/>
      <c r="LZJ53" s="205"/>
      <c r="LZK53" s="205"/>
      <c r="LZL53" s="205"/>
      <c r="LZM53" s="205"/>
      <c r="LZN53" s="205"/>
      <c r="LZO53" s="205"/>
      <c r="LZP53" s="205"/>
      <c r="LZQ53" s="205"/>
      <c r="LZR53" s="205"/>
      <c r="LZS53" s="205"/>
      <c r="LZT53" s="205"/>
      <c r="LZU53" s="205"/>
      <c r="LZV53" s="205"/>
      <c r="LZW53" s="205"/>
      <c r="LZX53" s="205"/>
      <c r="LZY53" s="205"/>
      <c r="LZZ53" s="205"/>
      <c r="MAA53" s="205"/>
      <c r="MAB53" s="205"/>
      <c r="MAC53" s="205"/>
      <c r="MAD53" s="205"/>
      <c r="MAE53" s="205"/>
      <c r="MAF53" s="205"/>
      <c r="MAG53" s="205"/>
      <c r="MAH53" s="205"/>
      <c r="MAI53" s="205"/>
      <c r="MAJ53" s="205"/>
      <c r="MAK53" s="205"/>
      <c r="MAL53" s="205"/>
      <c r="MAM53" s="205"/>
      <c r="MAN53" s="205"/>
      <c r="MAO53" s="205"/>
      <c r="MAP53" s="205"/>
      <c r="MAQ53" s="205"/>
      <c r="MAR53" s="205"/>
      <c r="MAS53" s="205"/>
      <c r="MAT53" s="205"/>
      <c r="MAU53" s="205"/>
      <c r="MAV53" s="205"/>
      <c r="MAW53" s="205"/>
      <c r="MAX53" s="205"/>
      <c r="MAY53" s="205"/>
      <c r="MAZ53" s="205"/>
      <c r="MBA53" s="205"/>
      <c r="MBB53" s="205"/>
      <c r="MBC53" s="205"/>
      <c r="MBD53" s="205"/>
      <c r="MBE53" s="205"/>
      <c r="MBF53" s="205"/>
      <c r="MBG53" s="205"/>
      <c r="MBH53" s="205"/>
      <c r="MBI53" s="205"/>
      <c r="MBJ53" s="205"/>
      <c r="MBK53" s="205"/>
      <c r="MBL53" s="205"/>
      <c r="MBM53" s="205"/>
      <c r="MBN53" s="205"/>
      <c r="MBO53" s="205"/>
      <c r="MBP53" s="205"/>
      <c r="MBQ53" s="205"/>
      <c r="MBR53" s="205"/>
      <c r="MBS53" s="205"/>
      <c r="MBT53" s="205"/>
      <c r="MBU53" s="205"/>
      <c r="MBV53" s="205"/>
      <c r="MBW53" s="205"/>
      <c r="MBX53" s="205"/>
      <c r="MBY53" s="205"/>
      <c r="MBZ53" s="205"/>
      <c r="MCA53" s="205"/>
      <c r="MCB53" s="205"/>
      <c r="MCC53" s="205"/>
      <c r="MCD53" s="205"/>
      <c r="MCE53" s="205"/>
      <c r="MCF53" s="205"/>
      <c r="MCG53" s="205"/>
      <c r="MCH53" s="205"/>
      <c r="MCI53" s="205"/>
      <c r="MCJ53" s="205"/>
      <c r="MCK53" s="205"/>
      <c r="MCL53" s="205"/>
      <c r="MCM53" s="205"/>
      <c r="MCN53" s="205"/>
      <c r="MCO53" s="205"/>
      <c r="MCP53" s="205"/>
      <c r="MCQ53" s="205"/>
      <c r="MCR53" s="205"/>
      <c r="MCS53" s="205"/>
      <c r="MCT53" s="205"/>
      <c r="MCU53" s="205"/>
      <c r="MCV53" s="205"/>
      <c r="MCW53" s="205"/>
      <c r="MCX53" s="205"/>
      <c r="MCY53" s="205"/>
      <c r="MCZ53" s="205"/>
      <c r="MDA53" s="205"/>
      <c r="MDB53" s="205"/>
      <c r="MDC53" s="205"/>
      <c r="MDD53" s="205"/>
      <c r="MDE53" s="205"/>
      <c r="MDF53" s="205"/>
      <c r="MDG53" s="205"/>
      <c r="MDH53" s="205"/>
      <c r="MDI53" s="205"/>
      <c r="MDJ53" s="205"/>
      <c r="MDK53" s="205"/>
      <c r="MDL53" s="205"/>
      <c r="MDM53" s="205"/>
      <c r="MDN53" s="205"/>
      <c r="MDO53" s="205"/>
      <c r="MDP53" s="205"/>
      <c r="MDQ53" s="205"/>
      <c r="MDR53" s="205"/>
      <c r="MDS53" s="205"/>
      <c r="MDT53" s="205"/>
      <c r="MDU53" s="205"/>
      <c r="MDV53" s="205"/>
      <c r="MDW53" s="205"/>
      <c r="MDX53" s="205"/>
      <c r="MDY53" s="205"/>
      <c r="MDZ53" s="205"/>
      <c r="MEA53" s="205"/>
      <c r="MEB53" s="205"/>
      <c r="MEC53" s="205"/>
      <c r="MED53" s="205"/>
      <c r="MEE53" s="205"/>
      <c r="MEF53" s="205"/>
      <c r="MEG53" s="205"/>
      <c r="MEH53" s="205"/>
      <c r="MEI53" s="205"/>
      <c r="MEJ53" s="205"/>
      <c r="MEK53" s="205"/>
      <c r="MEL53" s="205"/>
      <c r="MEM53" s="205"/>
      <c r="MEN53" s="205"/>
      <c r="MEO53" s="205"/>
      <c r="MEP53" s="205"/>
      <c r="MEQ53" s="205"/>
      <c r="MER53" s="205"/>
      <c r="MES53" s="205"/>
      <c r="MET53" s="205"/>
      <c r="MEU53" s="205"/>
      <c r="MEV53" s="205"/>
      <c r="MEW53" s="205"/>
      <c r="MEX53" s="205"/>
      <c r="MEY53" s="205"/>
      <c r="MEZ53" s="205"/>
      <c r="MFA53" s="205"/>
      <c r="MFB53" s="205"/>
      <c r="MFC53" s="205"/>
      <c r="MFD53" s="205"/>
      <c r="MFE53" s="205"/>
      <c r="MFF53" s="205"/>
      <c r="MFG53" s="205"/>
      <c r="MFH53" s="205"/>
      <c r="MFI53" s="205"/>
      <c r="MFJ53" s="205"/>
      <c r="MFK53" s="205"/>
      <c r="MFL53" s="205"/>
      <c r="MFM53" s="205"/>
      <c r="MFN53" s="205"/>
      <c r="MFO53" s="205"/>
      <c r="MFP53" s="205"/>
      <c r="MFQ53" s="205"/>
      <c r="MFR53" s="205"/>
      <c r="MFS53" s="205"/>
      <c r="MFT53" s="205"/>
      <c r="MFU53" s="205"/>
      <c r="MFV53" s="205"/>
      <c r="MFW53" s="205"/>
      <c r="MFX53" s="205"/>
      <c r="MFY53" s="205"/>
      <c r="MFZ53" s="205"/>
      <c r="MGA53" s="205"/>
      <c r="MGB53" s="205"/>
      <c r="MGC53" s="205"/>
      <c r="MGD53" s="205"/>
      <c r="MGE53" s="205"/>
      <c r="MGF53" s="205"/>
      <c r="MGG53" s="205"/>
      <c r="MGH53" s="205"/>
      <c r="MGI53" s="205"/>
      <c r="MGJ53" s="205"/>
      <c r="MGK53" s="205"/>
      <c r="MGL53" s="205"/>
      <c r="MGM53" s="205"/>
      <c r="MGN53" s="205"/>
      <c r="MGO53" s="205"/>
      <c r="MGP53" s="205"/>
      <c r="MGQ53" s="205"/>
      <c r="MGR53" s="205"/>
      <c r="MGS53" s="205"/>
      <c r="MGT53" s="205"/>
      <c r="MGU53" s="205"/>
      <c r="MGV53" s="205"/>
      <c r="MGW53" s="205"/>
      <c r="MGX53" s="205"/>
      <c r="MGY53" s="205"/>
      <c r="MGZ53" s="205"/>
      <c r="MHA53" s="205"/>
      <c r="MHB53" s="205"/>
      <c r="MHC53" s="205"/>
      <c r="MHD53" s="205"/>
      <c r="MHE53" s="205"/>
      <c r="MHF53" s="205"/>
      <c r="MHG53" s="205"/>
      <c r="MHH53" s="205"/>
      <c r="MHI53" s="205"/>
      <c r="MHJ53" s="205"/>
      <c r="MHK53" s="205"/>
      <c r="MHL53" s="205"/>
      <c r="MHM53" s="205"/>
      <c r="MHN53" s="205"/>
      <c r="MHO53" s="205"/>
      <c r="MHP53" s="205"/>
      <c r="MHQ53" s="205"/>
      <c r="MHR53" s="205"/>
      <c r="MHS53" s="205"/>
      <c r="MHT53" s="205"/>
      <c r="MHU53" s="205"/>
      <c r="MHV53" s="205"/>
      <c r="MHW53" s="205"/>
      <c r="MHX53" s="205"/>
      <c r="MHY53" s="205"/>
      <c r="MHZ53" s="205"/>
      <c r="MIA53" s="205"/>
      <c r="MIB53" s="205"/>
      <c r="MIC53" s="205"/>
      <c r="MID53" s="205"/>
      <c r="MIE53" s="205"/>
      <c r="MIF53" s="205"/>
      <c r="MIG53" s="205"/>
      <c r="MIH53" s="205"/>
      <c r="MII53" s="205"/>
      <c r="MIJ53" s="205"/>
      <c r="MIK53" s="205"/>
      <c r="MIL53" s="205"/>
      <c r="MIM53" s="205"/>
      <c r="MIN53" s="205"/>
      <c r="MIO53" s="205"/>
      <c r="MIP53" s="205"/>
      <c r="MIQ53" s="205"/>
      <c r="MIR53" s="205"/>
      <c r="MIS53" s="205"/>
      <c r="MIT53" s="205"/>
      <c r="MIU53" s="205"/>
      <c r="MIV53" s="205"/>
      <c r="MIW53" s="205"/>
      <c r="MIX53" s="205"/>
      <c r="MIY53" s="205"/>
      <c r="MIZ53" s="205"/>
      <c r="MJA53" s="205"/>
      <c r="MJB53" s="205"/>
      <c r="MJC53" s="205"/>
      <c r="MJD53" s="205"/>
      <c r="MJE53" s="205"/>
      <c r="MJF53" s="205"/>
      <c r="MJG53" s="205"/>
      <c r="MJH53" s="205"/>
      <c r="MJI53" s="205"/>
      <c r="MJJ53" s="205"/>
      <c r="MJK53" s="205"/>
      <c r="MJL53" s="205"/>
      <c r="MJM53" s="205"/>
      <c r="MJN53" s="205"/>
      <c r="MJO53" s="205"/>
      <c r="MJP53" s="205"/>
      <c r="MJQ53" s="205"/>
      <c r="MJR53" s="205"/>
      <c r="MJS53" s="205"/>
      <c r="MJT53" s="205"/>
      <c r="MJU53" s="205"/>
      <c r="MJV53" s="205"/>
      <c r="MJW53" s="205"/>
      <c r="MJX53" s="205"/>
      <c r="MJY53" s="205"/>
      <c r="MJZ53" s="205"/>
      <c r="MKA53" s="205"/>
      <c r="MKB53" s="205"/>
      <c r="MKC53" s="205"/>
      <c r="MKD53" s="205"/>
      <c r="MKE53" s="205"/>
      <c r="MKF53" s="205"/>
      <c r="MKG53" s="205"/>
      <c r="MKH53" s="205"/>
      <c r="MKI53" s="205"/>
      <c r="MKJ53" s="205"/>
      <c r="MKK53" s="205"/>
      <c r="MKL53" s="205"/>
      <c r="MKM53" s="205"/>
      <c r="MKN53" s="205"/>
      <c r="MKO53" s="205"/>
      <c r="MKP53" s="205"/>
      <c r="MKQ53" s="205"/>
      <c r="MKR53" s="205"/>
      <c r="MKS53" s="205"/>
      <c r="MKT53" s="205"/>
      <c r="MKU53" s="205"/>
      <c r="MKV53" s="205"/>
      <c r="MKW53" s="205"/>
      <c r="MKX53" s="205"/>
      <c r="MKY53" s="205"/>
      <c r="MKZ53" s="205"/>
      <c r="MLA53" s="205"/>
      <c r="MLB53" s="205"/>
      <c r="MLC53" s="205"/>
      <c r="MLD53" s="205"/>
      <c r="MLE53" s="205"/>
      <c r="MLF53" s="205"/>
      <c r="MLG53" s="205"/>
      <c r="MLH53" s="205"/>
      <c r="MLI53" s="205"/>
      <c r="MLJ53" s="205"/>
      <c r="MLK53" s="205"/>
      <c r="MLL53" s="205"/>
      <c r="MLM53" s="205"/>
      <c r="MLN53" s="205"/>
      <c r="MLO53" s="205"/>
      <c r="MLP53" s="205"/>
      <c r="MLQ53" s="205"/>
      <c r="MLR53" s="205"/>
      <c r="MLS53" s="205"/>
      <c r="MLT53" s="205"/>
      <c r="MLU53" s="205"/>
      <c r="MLV53" s="205"/>
      <c r="MLW53" s="205"/>
      <c r="MLX53" s="205"/>
      <c r="MLY53" s="205"/>
      <c r="MLZ53" s="205"/>
      <c r="MMA53" s="205"/>
      <c r="MMB53" s="205"/>
      <c r="MMC53" s="205"/>
      <c r="MMD53" s="205"/>
      <c r="MME53" s="205"/>
      <c r="MMF53" s="205"/>
      <c r="MMG53" s="205"/>
      <c r="MMH53" s="205"/>
      <c r="MMI53" s="205"/>
      <c r="MMJ53" s="205"/>
      <c r="MMK53" s="205"/>
      <c r="MML53" s="205"/>
      <c r="MMM53" s="205"/>
      <c r="MMN53" s="205"/>
      <c r="MMO53" s="205"/>
      <c r="MMP53" s="205"/>
      <c r="MMQ53" s="205"/>
      <c r="MMR53" s="205"/>
      <c r="MMS53" s="205"/>
      <c r="MMT53" s="205"/>
      <c r="MMU53" s="205"/>
      <c r="MMV53" s="205"/>
      <c r="MMW53" s="205"/>
      <c r="MMX53" s="205"/>
      <c r="MMY53" s="205"/>
      <c r="MMZ53" s="205"/>
      <c r="MNA53" s="205"/>
      <c r="MNB53" s="205"/>
      <c r="MNC53" s="205"/>
      <c r="MND53" s="205"/>
      <c r="MNE53" s="205"/>
      <c r="MNF53" s="205"/>
      <c r="MNG53" s="205"/>
      <c r="MNH53" s="205"/>
      <c r="MNI53" s="205"/>
      <c r="MNJ53" s="205"/>
      <c r="MNK53" s="205"/>
      <c r="MNL53" s="205"/>
      <c r="MNM53" s="205"/>
      <c r="MNN53" s="205"/>
      <c r="MNO53" s="205"/>
      <c r="MNP53" s="205"/>
      <c r="MNQ53" s="205"/>
      <c r="MNR53" s="205"/>
      <c r="MNS53" s="205"/>
      <c r="MNT53" s="205"/>
      <c r="MNU53" s="205"/>
      <c r="MNV53" s="205"/>
      <c r="MNW53" s="205"/>
      <c r="MNX53" s="205"/>
      <c r="MNY53" s="205"/>
      <c r="MNZ53" s="205"/>
      <c r="MOA53" s="205"/>
      <c r="MOB53" s="205"/>
      <c r="MOC53" s="205"/>
      <c r="MOD53" s="205"/>
      <c r="MOE53" s="205"/>
      <c r="MOF53" s="205"/>
      <c r="MOG53" s="205"/>
      <c r="MOH53" s="205"/>
      <c r="MOI53" s="205"/>
      <c r="MOJ53" s="205"/>
      <c r="MOK53" s="205"/>
      <c r="MOL53" s="205"/>
      <c r="MOM53" s="205"/>
      <c r="MON53" s="205"/>
      <c r="MOO53" s="205"/>
      <c r="MOP53" s="205"/>
      <c r="MOQ53" s="205"/>
      <c r="MOR53" s="205"/>
      <c r="MOS53" s="205"/>
      <c r="MOT53" s="205"/>
      <c r="MOU53" s="205"/>
      <c r="MOV53" s="205"/>
      <c r="MOW53" s="205"/>
      <c r="MOX53" s="205"/>
      <c r="MOY53" s="205"/>
      <c r="MOZ53" s="205"/>
      <c r="MPA53" s="205"/>
      <c r="MPB53" s="205"/>
      <c r="MPC53" s="205"/>
      <c r="MPD53" s="205"/>
      <c r="MPE53" s="205"/>
      <c r="MPF53" s="205"/>
      <c r="MPG53" s="205"/>
      <c r="MPH53" s="205"/>
      <c r="MPI53" s="205"/>
      <c r="MPJ53" s="205"/>
      <c r="MPK53" s="205"/>
      <c r="MPL53" s="205"/>
      <c r="MPM53" s="205"/>
      <c r="MPN53" s="205"/>
      <c r="MPO53" s="205"/>
      <c r="MPP53" s="205"/>
      <c r="MPQ53" s="205"/>
      <c r="MPR53" s="205"/>
      <c r="MPS53" s="205"/>
      <c r="MPT53" s="205"/>
      <c r="MPU53" s="205"/>
      <c r="MPV53" s="205"/>
      <c r="MPW53" s="205"/>
      <c r="MPX53" s="205"/>
      <c r="MPY53" s="205"/>
      <c r="MPZ53" s="205"/>
      <c r="MQA53" s="205"/>
      <c r="MQB53" s="205"/>
      <c r="MQC53" s="205"/>
      <c r="MQD53" s="205"/>
      <c r="MQE53" s="205"/>
      <c r="MQF53" s="205"/>
      <c r="MQG53" s="205"/>
      <c r="MQH53" s="205"/>
      <c r="MQI53" s="205"/>
      <c r="MQJ53" s="205"/>
      <c r="MQK53" s="205"/>
      <c r="MQL53" s="205"/>
      <c r="MQM53" s="205"/>
      <c r="MQN53" s="205"/>
      <c r="MQO53" s="205"/>
      <c r="MQP53" s="205"/>
      <c r="MQQ53" s="205"/>
      <c r="MQR53" s="205"/>
      <c r="MQS53" s="205"/>
      <c r="MQT53" s="205"/>
      <c r="MQU53" s="205"/>
      <c r="MQV53" s="205"/>
      <c r="MQW53" s="205"/>
      <c r="MQX53" s="205"/>
      <c r="MQY53" s="205"/>
      <c r="MQZ53" s="205"/>
      <c r="MRA53" s="205"/>
      <c r="MRB53" s="205"/>
      <c r="MRC53" s="205"/>
      <c r="MRD53" s="205"/>
      <c r="MRE53" s="205"/>
      <c r="MRF53" s="205"/>
      <c r="MRG53" s="205"/>
      <c r="MRH53" s="205"/>
      <c r="MRI53" s="205"/>
      <c r="MRJ53" s="205"/>
      <c r="MRK53" s="205"/>
      <c r="MRL53" s="205"/>
      <c r="MRM53" s="205"/>
      <c r="MRN53" s="205"/>
      <c r="MRO53" s="205"/>
      <c r="MRP53" s="205"/>
      <c r="MRQ53" s="205"/>
      <c r="MRR53" s="205"/>
      <c r="MRS53" s="205"/>
      <c r="MRT53" s="205"/>
      <c r="MRU53" s="205"/>
      <c r="MRV53" s="205"/>
      <c r="MRW53" s="205"/>
      <c r="MRX53" s="205"/>
      <c r="MRY53" s="205"/>
      <c r="MRZ53" s="205"/>
      <c r="MSA53" s="205"/>
      <c r="MSB53" s="205"/>
      <c r="MSC53" s="205"/>
      <c r="MSD53" s="205"/>
      <c r="MSE53" s="205"/>
      <c r="MSF53" s="205"/>
      <c r="MSG53" s="205"/>
      <c r="MSH53" s="205"/>
      <c r="MSI53" s="205"/>
      <c r="MSJ53" s="205"/>
      <c r="MSK53" s="205"/>
      <c r="MSL53" s="205"/>
      <c r="MSM53" s="205"/>
      <c r="MSN53" s="205"/>
      <c r="MSO53" s="205"/>
      <c r="MSP53" s="205"/>
      <c r="MSQ53" s="205"/>
      <c r="MSR53" s="205"/>
      <c r="MSS53" s="205"/>
      <c r="MST53" s="205"/>
      <c r="MSU53" s="205"/>
      <c r="MSV53" s="205"/>
      <c r="MSW53" s="205"/>
      <c r="MSX53" s="205"/>
      <c r="MSY53" s="205"/>
      <c r="MSZ53" s="205"/>
      <c r="MTA53" s="205"/>
      <c r="MTB53" s="205"/>
      <c r="MTC53" s="205"/>
      <c r="MTD53" s="205"/>
      <c r="MTE53" s="205"/>
      <c r="MTF53" s="205"/>
      <c r="MTG53" s="205"/>
      <c r="MTH53" s="205"/>
      <c r="MTI53" s="205"/>
      <c r="MTJ53" s="205"/>
      <c r="MTK53" s="205"/>
      <c r="MTL53" s="205"/>
      <c r="MTM53" s="205"/>
      <c r="MTN53" s="205"/>
      <c r="MTO53" s="205"/>
      <c r="MTP53" s="205"/>
      <c r="MTQ53" s="205"/>
      <c r="MTR53" s="205"/>
      <c r="MTS53" s="205"/>
      <c r="MTT53" s="205"/>
      <c r="MTU53" s="205"/>
      <c r="MTV53" s="205"/>
      <c r="MTW53" s="205"/>
      <c r="MTX53" s="205"/>
      <c r="MTY53" s="205"/>
      <c r="MTZ53" s="205"/>
      <c r="MUA53" s="205"/>
      <c r="MUB53" s="205"/>
      <c r="MUC53" s="205"/>
      <c r="MUD53" s="205"/>
      <c r="MUE53" s="205"/>
      <c r="MUF53" s="205"/>
      <c r="MUG53" s="205"/>
      <c r="MUH53" s="205"/>
      <c r="MUI53" s="205"/>
      <c r="MUJ53" s="205"/>
      <c r="MUK53" s="205"/>
      <c r="MUL53" s="205"/>
      <c r="MUM53" s="205"/>
      <c r="MUN53" s="205"/>
      <c r="MUO53" s="205"/>
      <c r="MUP53" s="205"/>
      <c r="MUQ53" s="205"/>
      <c r="MUR53" s="205"/>
      <c r="MUS53" s="205"/>
      <c r="MUT53" s="205"/>
      <c r="MUU53" s="205"/>
      <c r="MUV53" s="205"/>
      <c r="MUW53" s="205"/>
      <c r="MUX53" s="205"/>
      <c r="MUY53" s="205"/>
      <c r="MUZ53" s="205"/>
      <c r="MVA53" s="205"/>
      <c r="MVB53" s="205"/>
      <c r="MVC53" s="205"/>
      <c r="MVD53" s="205"/>
      <c r="MVE53" s="205"/>
      <c r="MVF53" s="205"/>
      <c r="MVG53" s="205"/>
      <c r="MVH53" s="205"/>
      <c r="MVI53" s="205"/>
      <c r="MVJ53" s="205"/>
      <c r="MVK53" s="205"/>
      <c r="MVL53" s="205"/>
      <c r="MVM53" s="205"/>
      <c r="MVN53" s="205"/>
      <c r="MVO53" s="205"/>
      <c r="MVP53" s="205"/>
      <c r="MVQ53" s="205"/>
      <c r="MVR53" s="205"/>
      <c r="MVS53" s="205"/>
      <c r="MVT53" s="205"/>
      <c r="MVU53" s="205"/>
      <c r="MVV53" s="205"/>
      <c r="MVW53" s="205"/>
      <c r="MVX53" s="205"/>
      <c r="MVY53" s="205"/>
      <c r="MVZ53" s="205"/>
      <c r="MWA53" s="205"/>
      <c r="MWB53" s="205"/>
      <c r="MWC53" s="205"/>
      <c r="MWD53" s="205"/>
      <c r="MWE53" s="205"/>
      <c r="MWF53" s="205"/>
      <c r="MWG53" s="205"/>
      <c r="MWH53" s="205"/>
      <c r="MWI53" s="205"/>
      <c r="MWJ53" s="205"/>
      <c r="MWK53" s="205"/>
      <c r="MWL53" s="205"/>
      <c r="MWM53" s="205"/>
      <c r="MWN53" s="205"/>
      <c r="MWO53" s="205"/>
      <c r="MWP53" s="205"/>
      <c r="MWQ53" s="205"/>
      <c r="MWR53" s="205"/>
      <c r="MWS53" s="205"/>
      <c r="MWT53" s="205"/>
      <c r="MWU53" s="205"/>
      <c r="MWV53" s="205"/>
      <c r="MWW53" s="205"/>
      <c r="MWX53" s="205"/>
      <c r="MWY53" s="205"/>
      <c r="MWZ53" s="205"/>
      <c r="MXA53" s="205"/>
      <c r="MXB53" s="205"/>
      <c r="MXC53" s="205"/>
      <c r="MXD53" s="205"/>
      <c r="MXE53" s="205"/>
      <c r="MXF53" s="205"/>
      <c r="MXG53" s="205"/>
      <c r="MXH53" s="205"/>
      <c r="MXI53" s="205"/>
      <c r="MXJ53" s="205"/>
      <c r="MXK53" s="205"/>
      <c r="MXL53" s="205"/>
      <c r="MXM53" s="205"/>
      <c r="MXN53" s="205"/>
      <c r="MXO53" s="205"/>
      <c r="MXP53" s="205"/>
      <c r="MXQ53" s="205"/>
      <c r="MXR53" s="205"/>
      <c r="MXS53" s="205"/>
      <c r="MXT53" s="205"/>
      <c r="MXU53" s="205"/>
      <c r="MXV53" s="205"/>
      <c r="MXW53" s="205"/>
      <c r="MXX53" s="205"/>
      <c r="MXY53" s="205"/>
      <c r="MXZ53" s="205"/>
      <c r="MYA53" s="205"/>
      <c r="MYB53" s="205"/>
      <c r="MYC53" s="205"/>
      <c r="MYD53" s="205"/>
      <c r="MYE53" s="205"/>
      <c r="MYF53" s="205"/>
      <c r="MYG53" s="205"/>
      <c r="MYH53" s="205"/>
      <c r="MYI53" s="205"/>
      <c r="MYJ53" s="205"/>
      <c r="MYK53" s="205"/>
      <c r="MYL53" s="205"/>
      <c r="MYM53" s="205"/>
      <c r="MYN53" s="205"/>
      <c r="MYO53" s="205"/>
      <c r="MYP53" s="205"/>
      <c r="MYQ53" s="205"/>
      <c r="MYR53" s="205"/>
      <c r="MYS53" s="205"/>
      <c r="MYT53" s="205"/>
      <c r="MYU53" s="205"/>
      <c r="MYV53" s="205"/>
      <c r="MYW53" s="205"/>
      <c r="MYX53" s="205"/>
      <c r="MYY53" s="205"/>
      <c r="MYZ53" s="205"/>
      <c r="MZA53" s="205"/>
      <c r="MZB53" s="205"/>
      <c r="MZC53" s="205"/>
      <c r="MZD53" s="205"/>
      <c r="MZE53" s="205"/>
      <c r="MZF53" s="205"/>
      <c r="MZG53" s="205"/>
      <c r="MZH53" s="205"/>
      <c r="MZI53" s="205"/>
      <c r="MZJ53" s="205"/>
      <c r="MZK53" s="205"/>
      <c r="MZL53" s="205"/>
      <c r="MZM53" s="205"/>
      <c r="MZN53" s="205"/>
      <c r="MZO53" s="205"/>
      <c r="MZP53" s="205"/>
      <c r="MZQ53" s="205"/>
      <c r="MZR53" s="205"/>
      <c r="MZS53" s="205"/>
      <c r="MZT53" s="205"/>
      <c r="MZU53" s="205"/>
      <c r="MZV53" s="205"/>
      <c r="MZW53" s="205"/>
      <c r="MZX53" s="205"/>
      <c r="MZY53" s="205"/>
      <c r="MZZ53" s="205"/>
      <c r="NAA53" s="205"/>
      <c r="NAB53" s="205"/>
      <c r="NAC53" s="205"/>
      <c r="NAD53" s="205"/>
      <c r="NAE53" s="205"/>
      <c r="NAF53" s="205"/>
      <c r="NAG53" s="205"/>
      <c r="NAH53" s="205"/>
      <c r="NAI53" s="205"/>
      <c r="NAJ53" s="205"/>
      <c r="NAK53" s="205"/>
      <c r="NAL53" s="205"/>
      <c r="NAM53" s="205"/>
      <c r="NAN53" s="205"/>
      <c r="NAO53" s="205"/>
      <c r="NAP53" s="205"/>
      <c r="NAQ53" s="205"/>
      <c r="NAR53" s="205"/>
      <c r="NAS53" s="205"/>
      <c r="NAT53" s="205"/>
      <c r="NAU53" s="205"/>
      <c r="NAV53" s="205"/>
      <c r="NAW53" s="205"/>
      <c r="NAX53" s="205"/>
      <c r="NAY53" s="205"/>
      <c r="NAZ53" s="205"/>
      <c r="NBA53" s="205"/>
      <c r="NBB53" s="205"/>
      <c r="NBC53" s="205"/>
      <c r="NBD53" s="205"/>
      <c r="NBE53" s="205"/>
      <c r="NBF53" s="205"/>
      <c r="NBG53" s="205"/>
      <c r="NBH53" s="205"/>
      <c r="NBI53" s="205"/>
      <c r="NBJ53" s="205"/>
      <c r="NBK53" s="205"/>
      <c r="NBL53" s="205"/>
      <c r="NBM53" s="205"/>
      <c r="NBN53" s="205"/>
      <c r="NBO53" s="205"/>
      <c r="NBP53" s="205"/>
      <c r="NBQ53" s="205"/>
      <c r="NBR53" s="205"/>
      <c r="NBS53" s="205"/>
      <c r="NBT53" s="205"/>
      <c r="NBU53" s="205"/>
      <c r="NBV53" s="205"/>
      <c r="NBW53" s="205"/>
      <c r="NBX53" s="205"/>
      <c r="NBY53" s="205"/>
      <c r="NBZ53" s="205"/>
      <c r="NCA53" s="205"/>
      <c r="NCB53" s="205"/>
      <c r="NCC53" s="205"/>
      <c r="NCD53" s="205"/>
      <c r="NCE53" s="205"/>
      <c r="NCF53" s="205"/>
      <c r="NCG53" s="205"/>
      <c r="NCH53" s="205"/>
      <c r="NCI53" s="205"/>
      <c r="NCJ53" s="205"/>
      <c r="NCK53" s="205"/>
      <c r="NCL53" s="205"/>
      <c r="NCM53" s="205"/>
      <c r="NCN53" s="205"/>
      <c r="NCO53" s="205"/>
      <c r="NCP53" s="205"/>
      <c r="NCQ53" s="205"/>
      <c r="NCR53" s="205"/>
      <c r="NCS53" s="205"/>
      <c r="NCT53" s="205"/>
      <c r="NCU53" s="205"/>
      <c r="NCV53" s="205"/>
      <c r="NCW53" s="205"/>
      <c r="NCX53" s="205"/>
      <c r="NCY53" s="205"/>
      <c r="NCZ53" s="205"/>
      <c r="NDA53" s="205"/>
      <c r="NDB53" s="205"/>
      <c r="NDC53" s="205"/>
      <c r="NDD53" s="205"/>
      <c r="NDE53" s="205"/>
      <c r="NDF53" s="205"/>
      <c r="NDG53" s="205"/>
      <c r="NDH53" s="205"/>
      <c r="NDI53" s="205"/>
      <c r="NDJ53" s="205"/>
      <c r="NDK53" s="205"/>
      <c r="NDL53" s="205"/>
      <c r="NDM53" s="205"/>
      <c r="NDN53" s="205"/>
      <c r="NDO53" s="205"/>
      <c r="NDP53" s="205"/>
      <c r="NDQ53" s="205"/>
      <c r="NDR53" s="205"/>
      <c r="NDS53" s="205"/>
      <c r="NDT53" s="205"/>
      <c r="NDU53" s="205"/>
      <c r="NDV53" s="205"/>
      <c r="NDW53" s="205"/>
      <c r="NDX53" s="205"/>
      <c r="NDY53" s="205"/>
      <c r="NDZ53" s="205"/>
      <c r="NEA53" s="205"/>
      <c r="NEB53" s="205"/>
      <c r="NEC53" s="205"/>
      <c r="NED53" s="205"/>
      <c r="NEE53" s="205"/>
      <c r="NEF53" s="205"/>
      <c r="NEG53" s="205"/>
      <c r="NEH53" s="205"/>
      <c r="NEI53" s="205"/>
      <c r="NEJ53" s="205"/>
      <c r="NEK53" s="205"/>
      <c r="NEL53" s="205"/>
      <c r="NEM53" s="205"/>
      <c r="NEN53" s="205"/>
      <c r="NEO53" s="205"/>
      <c r="NEP53" s="205"/>
      <c r="NEQ53" s="205"/>
      <c r="NER53" s="205"/>
      <c r="NES53" s="205"/>
      <c r="NET53" s="205"/>
      <c r="NEU53" s="205"/>
      <c r="NEV53" s="205"/>
      <c r="NEW53" s="205"/>
      <c r="NEX53" s="205"/>
      <c r="NEY53" s="205"/>
      <c r="NEZ53" s="205"/>
      <c r="NFA53" s="205"/>
      <c r="NFB53" s="205"/>
      <c r="NFC53" s="205"/>
      <c r="NFD53" s="205"/>
      <c r="NFE53" s="205"/>
      <c r="NFF53" s="205"/>
      <c r="NFG53" s="205"/>
      <c r="NFH53" s="205"/>
      <c r="NFI53" s="205"/>
      <c r="NFJ53" s="205"/>
      <c r="NFK53" s="205"/>
      <c r="NFL53" s="205"/>
      <c r="NFM53" s="205"/>
      <c r="NFN53" s="205"/>
      <c r="NFO53" s="205"/>
      <c r="NFP53" s="205"/>
      <c r="NFQ53" s="205"/>
      <c r="NFR53" s="205"/>
      <c r="NFS53" s="205"/>
      <c r="NFT53" s="205"/>
      <c r="NFU53" s="205"/>
      <c r="NFV53" s="205"/>
      <c r="NFW53" s="205"/>
      <c r="NFX53" s="205"/>
      <c r="NFY53" s="205"/>
      <c r="NFZ53" s="205"/>
      <c r="NGA53" s="205"/>
      <c r="NGB53" s="205"/>
      <c r="NGC53" s="205"/>
      <c r="NGD53" s="205"/>
      <c r="NGE53" s="205"/>
      <c r="NGF53" s="205"/>
      <c r="NGG53" s="205"/>
      <c r="NGH53" s="205"/>
      <c r="NGI53" s="205"/>
      <c r="NGJ53" s="205"/>
      <c r="NGK53" s="205"/>
      <c r="NGL53" s="205"/>
      <c r="NGM53" s="205"/>
      <c r="NGN53" s="205"/>
      <c r="NGO53" s="205"/>
      <c r="NGP53" s="205"/>
      <c r="NGQ53" s="205"/>
      <c r="NGR53" s="205"/>
      <c r="NGS53" s="205"/>
      <c r="NGT53" s="205"/>
      <c r="NGU53" s="205"/>
      <c r="NGV53" s="205"/>
      <c r="NGW53" s="205"/>
      <c r="NGX53" s="205"/>
      <c r="NGY53" s="205"/>
      <c r="NGZ53" s="205"/>
      <c r="NHA53" s="205"/>
      <c r="NHB53" s="205"/>
      <c r="NHC53" s="205"/>
      <c r="NHD53" s="205"/>
      <c r="NHE53" s="205"/>
      <c r="NHF53" s="205"/>
      <c r="NHG53" s="205"/>
      <c r="NHH53" s="205"/>
      <c r="NHI53" s="205"/>
      <c r="NHJ53" s="205"/>
      <c r="NHK53" s="205"/>
      <c r="NHL53" s="205"/>
      <c r="NHM53" s="205"/>
      <c r="NHN53" s="205"/>
      <c r="NHO53" s="205"/>
      <c r="NHP53" s="205"/>
      <c r="NHQ53" s="205"/>
      <c r="NHR53" s="205"/>
      <c r="NHS53" s="205"/>
      <c r="NHT53" s="205"/>
      <c r="NHU53" s="205"/>
      <c r="NHV53" s="205"/>
      <c r="NHW53" s="205"/>
      <c r="NHX53" s="205"/>
      <c r="NHY53" s="205"/>
      <c r="NHZ53" s="205"/>
      <c r="NIA53" s="205"/>
      <c r="NIB53" s="205"/>
      <c r="NIC53" s="205"/>
      <c r="NID53" s="205"/>
      <c r="NIE53" s="205"/>
      <c r="NIF53" s="205"/>
      <c r="NIG53" s="205"/>
      <c r="NIH53" s="205"/>
      <c r="NII53" s="205"/>
      <c r="NIJ53" s="205"/>
      <c r="NIK53" s="205"/>
      <c r="NIL53" s="205"/>
      <c r="NIM53" s="205"/>
      <c r="NIN53" s="205"/>
      <c r="NIO53" s="205"/>
      <c r="NIP53" s="205"/>
      <c r="NIQ53" s="205"/>
      <c r="NIR53" s="205"/>
      <c r="NIS53" s="205"/>
      <c r="NIT53" s="205"/>
      <c r="NIU53" s="205"/>
      <c r="NIV53" s="205"/>
      <c r="NIW53" s="205"/>
      <c r="NIX53" s="205"/>
      <c r="NIY53" s="205"/>
      <c r="NIZ53" s="205"/>
      <c r="NJA53" s="205"/>
      <c r="NJB53" s="205"/>
      <c r="NJC53" s="205"/>
      <c r="NJD53" s="205"/>
      <c r="NJE53" s="205"/>
      <c r="NJF53" s="205"/>
      <c r="NJG53" s="205"/>
      <c r="NJH53" s="205"/>
      <c r="NJI53" s="205"/>
      <c r="NJJ53" s="205"/>
      <c r="NJK53" s="205"/>
      <c r="NJL53" s="205"/>
      <c r="NJM53" s="205"/>
      <c r="NJN53" s="205"/>
      <c r="NJO53" s="205"/>
      <c r="NJP53" s="205"/>
      <c r="NJQ53" s="205"/>
      <c r="NJR53" s="205"/>
      <c r="NJS53" s="205"/>
      <c r="NJT53" s="205"/>
      <c r="NJU53" s="205"/>
      <c r="NJV53" s="205"/>
      <c r="NJW53" s="205"/>
      <c r="NJX53" s="205"/>
      <c r="NJY53" s="205"/>
      <c r="NJZ53" s="205"/>
      <c r="NKA53" s="205"/>
      <c r="NKB53" s="205"/>
      <c r="NKC53" s="205"/>
      <c r="NKD53" s="205"/>
      <c r="NKE53" s="205"/>
      <c r="NKF53" s="205"/>
      <c r="NKG53" s="205"/>
      <c r="NKH53" s="205"/>
      <c r="NKI53" s="205"/>
      <c r="NKJ53" s="205"/>
      <c r="NKK53" s="205"/>
      <c r="NKL53" s="205"/>
      <c r="NKM53" s="205"/>
      <c r="NKN53" s="205"/>
      <c r="NKO53" s="205"/>
      <c r="NKP53" s="205"/>
      <c r="NKQ53" s="205"/>
      <c r="NKR53" s="205"/>
      <c r="NKS53" s="205"/>
      <c r="NKT53" s="205"/>
      <c r="NKU53" s="205"/>
      <c r="NKV53" s="205"/>
      <c r="NKW53" s="205"/>
      <c r="NKX53" s="205"/>
      <c r="NKY53" s="205"/>
      <c r="NKZ53" s="205"/>
      <c r="NLA53" s="205"/>
      <c r="NLB53" s="205"/>
      <c r="NLC53" s="205"/>
      <c r="NLD53" s="205"/>
      <c r="NLE53" s="205"/>
      <c r="NLF53" s="205"/>
      <c r="NLG53" s="205"/>
      <c r="NLH53" s="205"/>
      <c r="NLI53" s="205"/>
      <c r="NLJ53" s="205"/>
      <c r="NLK53" s="205"/>
      <c r="NLL53" s="205"/>
      <c r="NLM53" s="205"/>
      <c r="NLN53" s="205"/>
      <c r="NLO53" s="205"/>
      <c r="NLP53" s="205"/>
      <c r="NLQ53" s="205"/>
      <c r="NLR53" s="205"/>
      <c r="NLS53" s="205"/>
      <c r="NLT53" s="205"/>
      <c r="NLU53" s="205"/>
      <c r="NLV53" s="205"/>
      <c r="NLW53" s="205"/>
      <c r="NLX53" s="205"/>
      <c r="NLY53" s="205"/>
      <c r="NLZ53" s="205"/>
      <c r="NMA53" s="205"/>
      <c r="NMB53" s="205"/>
      <c r="NMC53" s="205"/>
      <c r="NMD53" s="205"/>
      <c r="NME53" s="205"/>
      <c r="NMF53" s="205"/>
      <c r="NMG53" s="205"/>
      <c r="NMH53" s="205"/>
      <c r="NMI53" s="205"/>
      <c r="NMJ53" s="205"/>
      <c r="NMK53" s="205"/>
      <c r="NML53" s="205"/>
      <c r="NMM53" s="205"/>
      <c r="NMN53" s="205"/>
      <c r="NMO53" s="205"/>
      <c r="NMP53" s="205"/>
      <c r="NMQ53" s="205"/>
      <c r="NMR53" s="205"/>
      <c r="NMS53" s="205"/>
      <c r="NMT53" s="205"/>
      <c r="NMU53" s="205"/>
      <c r="NMV53" s="205"/>
      <c r="NMW53" s="205"/>
      <c r="NMX53" s="205"/>
      <c r="NMY53" s="205"/>
      <c r="NMZ53" s="205"/>
      <c r="NNA53" s="205"/>
      <c r="NNB53" s="205"/>
      <c r="NNC53" s="205"/>
      <c r="NND53" s="205"/>
      <c r="NNE53" s="205"/>
      <c r="NNF53" s="205"/>
      <c r="NNG53" s="205"/>
      <c r="NNH53" s="205"/>
      <c r="NNI53" s="205"/>
      <c r="NNJ53" s="205"/>
      <c r="NNK53" s="205"/>
      <c r="NNL53" s="205"/>
      <c r="NNM53" s="205"/>
      <c r="NNN53" s="205"/>
      <c r="NNO53" s="205"/>
      <c r="NNP53" s="205"/>
      <c r="NNQ53" s="205"/>
      <c r="NNR53" s="205"/>
      <c r="NNS53" s="205"/>
      <c r="NNT53" s="205"/>
      <c r="NNU53" s="205"/>
      <c r="NNV53" s="205"/>
      <c r="NNW53" s="205"/>
      <c r="NNX53" s="205"/>
      <c r="NNY53" s="205"/>
      <c r="NNZ53" s="205"/>
      <c r="NOA53" s="205"/>
      <c r="NOB53" s="205"/>
      <c r="NOC53" s="205"/>
      <c r="NOD53" s="205"/>
      <c r="NOE53" s="205"/>
      <c r="NOF53" s="205"/>
      <c r="NOG53" s="205"/>
      <c r="NOH53" s="205"/>
      <c r="NOI53" s="205"/>
      <c r="NOJ53" s="205"/>
      <c r="NOK53" s="205"/>
      <c r="NOL53" s="205"/>
      <c r="NOM53" s="205"/>
      <c r="NON53" s="205"/>
      <c r="NOO53" s="205"/>
      <c r="NOP53" s="205"/>
      <c r="NOQ53" s="205"/>
      <c r="NOR53" s="205"/>
      <c r="NOS53" s="205"/>
      <c r="NOT53" s="205"/>
      <c r="NOU53" s="205"/>
      <c r="NOV53" s="205"/>
      <c r="NOW53" s="205"/>
      <c r="NOX53" s="205"/>
      <c r="NOY53" s="205"/>
      <c r="NOZ53" s="205"/>
      <c r="NPA53" s="205"/>
      <c r="NPB53" s="205"/>
      <c r="NPC53" s="205"/>
      <c r="NPD53" s="205"/>
      <c r="NPE53" s="205"/>
      <c r="NPF53" s="205"/>
      <c r="NPG53" s="205"/>
      <c r="NPH53" s="205"/>
      <c r="NPI53" s="205"/>
      <c r="NPJ53" s="205"/>
      <c r="NPK53" s="205"/>
      <c r="NPL53" s="205"/>
      <c r="NPM53" s="205"/>
      <c r="NPN53" s="205"/>
      <c r="NPO53" s="205"/>
      <c r="NPP53" s="205"/>
      <c r="NPQ53" s="205"/>
      <c r="NPR53" s="205"/>
      <c r="NPS53" s="205"/>
      <c r="NPT53" s="205"/>
      <c r="NPU53" s="205"/>
      <c r="NPV53" s="205"/>
      <c r="NPW53" s="205"/>
      <c r="NPX53" s="205"/>
      <c r="NPY53" s="205"/>
      <c r="NPZ53" s="205"/>
      <c r="NQA53" s="205"/>
      <c r="NQB53" s="205"/>
      <c r="NQC53" s="205"/>
      <c r="NQD53" s="205"/>
      <c r="NQE53" s="205"/>
      <c r="NQF53" s="205"/>
      <c r="NQG53" s="205"/>
      <c r="NQH53" s="205"/>
      <c r="NQI53" s="205"/>
      <c r="NQJ53" s="205"/>
      <c r="NQK53" s="205"/>
      <c r="NQL53" s="205"/>
      <c r="NQM53" s="205"/>
      <c r="NQN53" s="205"/>
      <c r="NQO53" s="205"/>
      <c r="NQP53" s="205"/>
      <c r="NQQ53" s="205"/>
      <c r="NQR53" s="205"/>
      <c r="NQS53" s="205"/>
      <c r="NQT53" s="205"/>
      <c r="NQU53" s="205"/>
      <c r="NQV53" s="205"/>
      <c r="NQW53" s="205"/>
      <c r="NQX53" s="205"/>
      <c r="NQY53" s="205"/>
      <c r="NQZ53" s="205"/>
      <c r="NRA53" s="205"/>
      <c r="NRB53" s="205"/>
      <c r="NRC53" s="205"/>
      <c r="NRD53" s="205"/>
      <c r="NRE53" s="205"/>
      <c r="NRF53" s="205"/>
      <c r="NRG53" s="205"/>
      <c r="NRH53" s="205"/>
      <c r="NRI53" s="205"/>
      <c r="NRJ53" s="205"/>
      <c r="NRK53" s="205"/>
      <c r="NRL53" s="205"/>
      <c r="NRM53" s="205"/>
      <c r="NRN53" s="205"/>
      <c r="NRO53" s="205"/>
      <c r="NRP53" s="205"/>
      <c r="NRQ53" s="205"/>
      <c r="NRR53" s="205"/>
      <c r="NRS53" s="205"/>
      <c r="NRT53" s="205"/>
      <c r="NRU53" s="205"/>
      <c r="NRV53" s="205"/>
      <c r="NRW53" s="205"/>
      <c r="NRX53" s="205"/>
      <c r="NRY53" s="205"/>
      <c r="NRZ53" s="205"/>
      <c r="NSA53" s="205"/>
      <c r="NSB53" s="205"/>
      <c r="NSC53" s="205"/>
      <c r="NSD53" s="205"/>
      <c r="NSE53" s="205"/>
      <c r="NSF53" s="205"/>
      <c r="NSG53" s="205"/>
      <c r="NSH53" s="205"/>
      <c r="NSI53" s="205"/>
      <c r="NSJ53" s="205"/>
      <c r="NSK53" s="205"/>
      <c r="NSL53" s="205"/>
      <c r="NSM53" s="205"/>
      <c r="NSN53" s="205"/>
      <c r="NSO53" s="205"/>
      <c r="NSP53" s="205"/>
      <c r="NSQ53" s="205"/>
      <c r="NSR53" s="205"/>
      <c r="NSS53" s="205"/>
      <c r="NST53" s="205"/>
      <c r="NSU53" s="205"/>
      <c r="NSV53" s="205"/>
      <c r="NSW53" s="205"/>
      <c r="NSX53" s="205"/>
      <c r="NSY53" s="205"/>
      <c r="NSZ53" s="205"/>
      <c r="NTA53" s="205"/>
      <c r="NTB53" s="205"/>
      <c r="NTC53" s="205"/>
      <c r="NTD53" s="205"/>
      <c r="NTE53" s="205"/>
      <c r="NTF53" s="205"/>
      <c r="NTG53" s="205"/>
      <c r="NTH53" s="205"/>
      <c r="NTI53" s="205"/>
      <c r="NTJ53" s="205"/>
      <c r="NTK53" s="205"/>
      <c r="NTL53" s="205"/>
      <c r="NTM53" s="205"/>
      <c r="NTN53" s="205"/>
      <c r="NTO53" s="205"/>
      <c r="NTP53" s="205"/>
      <c r="NTQ53" s="205"/>
      <c r="NTR53" s="205"/>
      <c r="NTS53" s="205"/>
      <c r="NTT53" s="205"/>
      <c r="NTU53" s="205"/>
      <c r="NTV53" s="205"/>
      <c r="NTW53" s="205"/>
      <c r="NTX53" s="205"/>
      <c r="NTY53" s="205"/>
      <c r="NTZ53" s="205"/>
      <c r="NUA53" s="205"/>
      <c r="NUB53" s="205"/>
      <c r="NUC53" s="205"/>
      <c r="NUD53" s="205"/>
      <c r="NUE53" s="205"/>
      <c r="NUF53" s="205"/>
      <c r="NUG53" s="205"/>
      <c r="NUH53" s="205"/>
      <c r="NUI53" s="205"/>
      <c r="NUJ53" s="205"/>
      <c r="NUK53" s="205"/>
      <c r="NUL53" s="205"/>
      <c r="NUM53" s="205"/>
      <c r="NUN53" s="205"/>
      <c r="NUO53" s="205"/>
      <c r="NUP53" s="205"/>
      <c r="NUQ53" s="205"/>
      <c r="NUR53" s="205"/>
      <c r="NUS53" s="205"/>
      <c r="NUT53" s="205"/>
      <c r="NUU53" s="205"/>
      <c r="NUV53" s="205"/>
      <c r="NUW53" s="205"/>
      <c r="NUX53" s="205"/>
      <c r="NUY53" s="205"/>
      <c r="NUZ53" s="205"/>
      <c r="NVA53" s="205"/>
      <c r="NVB53" s="205"/>
      <c r="NVC53" s="205"/>
      <c r="NVD53" s="205"/>
      <c r="NVE53" s="205"/>
      <c r="NVF53" s="205"/>
      <c r="NVG53" s="205"/>
      <c r="NVH53" s="205"/>
      <c r="NVI53" s="205"/>
      <c r="NVJ53" s="205"/>
      <c r="NVK53" s="205"/>
      <c r="NVL53" s="205"/>
      <c r="NVM53" s="205"/>
      <c r="NVN53" s="205"/>
      <c r="NVO53" s="205"/>
      <c r="NVP53" s="205"/>
      <c r="NVQ53" s="205"/>
      <c r="NVR53" s="205"/>
      <c r="NVS53" s="205"/>
      <c r="NVT53" s="205"/>
      <c r="NVU53" s="205"/>
      <c r="NVV53" s="205"/>
      <c r="NVW53" s="205"/>
      <c r="NVX53" s="205"/>
      <c r="NVY53" s="205"/>
      <c r="NVZ53" s="205"/>
      <c r="NWA53" s="205"/>
      <c r="NWB53" s="205"/>
      <c r="NWC53" s="205"/>
      <c r="NWD53" s="205"/>
      <c r="NWE53" s="205"/>
      <c r="NWF53" s="205"/>
      <c r="NWG53" s="205"/>
      <c r="NWH53" s="205"/>
      <c r="NWI53" s="205"/>
      <c r="NWJ53" s="205"/>
      <c r="NWK53" s="205"/>
      <c r="NWL53" s="205"/>
      <c r="NWM53" s="205"/>
      <c r="NWN53" s="205"/>
      <c r="NWO53" s="205"/>
      <c r="NWP53" s="205"/>
      <c r="NWQ53" s="205"/>
      <c r="NWR53" s="205"/>
      <c r="NWS53" s="205"/>
      <c r="NWT53" s="205"/>
      <c r="NWU53" s="205"/>
      <c r="NWV53" s="205"/>
      <c r="NWW53" s="205"/>
      <c r="NWX53" s="205"/>
      <c r="NWY53" s="205"/>
      <c r="NWZ53" s="205"/>
      <c r="NXA53" s="205"/>
      <c r="NXB53" s="205"/>
      <c r="NXC53" s="205"/>
      <c r="NXD53" s="205"/>
      <c r="NXE53" s="205"/>
      <c r="NXF53" s="205"/>
      <c r="NXG53" s="205"/>
      <c r="NXH53" s="205"/>
      <c r="NXI53" s="205"/>
      <c r="NXJ53" s="205"/>
      <c r="NXK53" s="205"/>
      <c r="NXL53" s="205"/>
      <c r="NXM53" s="205"/>
      <c r="NXN53" s="205"/>
      <c r="NXO53" s="205"/>
      <c r="NXP53" s="205"/>
      <c r="NXQ53" s="205"/>
      <c r="NXR53" s="205"/>
      <c r="NXS53" s="205"/>
      <c r="NXT53" s="205"/>
      <c r="NXU53" s="205"/>
      <c r="NXV53" s="205"/>
      <c r="NXW53" s="205"/>
      <c r="NXX53" s="205"/>
      <c r="NXY53" s="205"/>
      <c r="NXZ53" s="205"/>
      <c r="NYA53" s="205"/>
      <c r="NYB53" s="205"/>
      <c r="NYC53" s="205"/>
      <c r="NYD53" s="205"/>
      <c r="NYE53" s="205"/>
      <c r="NYF53" s="205"/>
      <c r="NYG53" s="205"/>
      <c r="NYH53" s="205"/>
      <c r="NYI53" s="205"/>
      <c r="NYJ53" s="205"/>
      <c r="NYK53" s="205"/>
      <c r="NYL53" s="205"/>
      <c r="NYM53" s="205"/>
      <c r="NYN53" s="205"/>
      <c r="NYO53" s="205"/>
      <c r="NYP53" s="205"/>
      <c r="NYQ53" s="205"/>
      <c r="NYR53" s="205"/>
      <c r="NYS53" s="205"/>
      <c r="NYT53" s="205"/>
      <c r="NYU53" s="205"/>
      <c r="NYV53" s="205"/>
      <c r="NYW53" s="205"/>
      <c r="NYX53" s="205"/>
      <c r="NYY53" s="205"/>
      <c r="NYZ53" s="205"/>
      <c r="NZA53" s="205"/>
      <c r="NZB53" s="205"/>
      <c r="NZC53" s="205"/>
      <c r="NZD53" s="205"/>
      <c r="NZE53" s="205"/>
      <c r="NZF53" s="205"/>
      <c r="NZG53" s="205"/>
      <c r="NZH53" s="205"/>
      <c r="NZI53" s="205"/>
      <c r="NZJ53" s="205"/>
      <c r="NZK53" s="205"/>
      <c r="NZL53" s="205"/>
      <c r="NZM53" s="205"/>
      <c r="NZN53" s="205"/>
      <c r="NZO53" s="205"/>
      <c r="NZP53" s="205"/>
      <c r="NZQ53" s="205"/>
      <c r="NZR53" s="205"/>
      <c r="NZS53" s="205"/>
      <c r="NZT53" s="205"/>
      <c r="NZU53" s="205"/>
      <c r="NZV53" s="205"/>
      <c r="NZW53" s="205"/>
      <c r="NZX53" s="205"/>
      <c r="NZY53" s="205"/>
      <c r="NZZ53" s="205"/>
      <c r="OAA53" s="205"/>
      <c r="OAB53" s="205"/>
      <c r="OAC53" s="205"/>
      <c r="OAD53" s="205"/>
      <c r="OAE53" s="205"/>
      <c r="OAF53" s="205"/>
      <c r="OAG53" s="205"/>
      <c r="OAH53" s="205"/>
      <c r="OAI53" s="205"/>
      <c r="OAJ53" s="205"/>
      <c r="OAK53" s="205"/>
      <c r="OAL53" s="205"/>
      <c r="OAM53" s="205"/>
      <c r="OAN53" s="205"/>
      <c r="OAO53" s="205"/>
      <c r="OAP53" s="205"/>
      <c r="OAQ53" s="205"/>
      <c r="OAR53" s="205"/>
      <c r="OAS53" s="205"/>
      <c r="OAT53" s="205"/>
      <c r="OAU53" s="205"/>
      <c r="OAV53" s="205"/>
      <c r="OAW53" s="205"/>
      <c r="OAX53" s="205"/>
      <c r="OAY53" s="205"/>
      <c r="OAZ53" s="205"/>
      <c r="OBA53" s="205"/>
      <c r="OBB53" s="205"/>
      <c r="OBC53" s="205"/>
      <c r="OBD53" s="205"/>
      <c r="OBE53" s="205"/>
      <c r="OBF53" s="205"/>
      <c r="OBG53" s="205"/>
      <c r="OBH53" s="205"/>
      <c r="OBI53" s="205"/>
      <c r="OBJ53" s="205"/>
      <c r="OBK53" s="205"/>
      <c r="OBL53" s="205"/>
      <c r="OBM53" s="205"/>
      <c r="OBN53" s="205"/>
      <c r="OBO53" s="205"/>
      <c r="OBP53" s="205"/>
      <c r="OBQ53" s="205"/>
      <c r="OBR53" s="205"/>
      <c r="OBS53" s="205"/>
      <c r="OBT53" s="205"/>
      <c r="OBU53" s="205"/>
      <c r="OBV53" s="205"/>
      <c r="OBW53" s="205"/>
      <c r="OBX53" s="205"/>
      <c r="OBY53" s="205"/>
      <c r="OBZ53" s="205"/>
      <c r="OCA53" s="205"/>
      <c r="OCB53" s="205"/>
      <c r="OCC53" s="205"/>
      <c r="OCD53" s="205"/>
      <c r="OCE53" s="205"/>
      <c r="OCF53" s="205"/>
      <c r="OCG53" s="205"/>
      <c r="OCH53" s="205"/>
      <c r="OCI53" s="205"/>
      <c r="OCJ53" s="205"/>
      <c r="OCK53" s="205"/>
      <c r="OCL53" s="205"/>
      <c r="OCM53" s="205"/>
      <c r="OCN53" s="205"/>
      <c r="OCO53" s="205"/>
      <c r="OCP53" s="205"/>
      <c r="OCQ53" s="205"/>
      <c r="OCR53" s="205"/>
      <c r="OCS53" s="205"/>
      <c r="OCT53" s="205"/>
      <c r="OCU53" s="205"/>
      <c r="OCV53" s="205"/>
      <c r="OCW53" s="205"/>
      <c r="OCX53" s="205"/>
      <c r="OCY53" s="205"/>
      <c r="OCZ53" s="205"/>
      <c r="ODA53" s="205"/>
      <c r="ODB53" s="205"/>
      <c r="ODC53" s="205"/>
      <c r="ODD53" s="205"/>
      <c r="ODE53" s="205"/>
      <c r="ODF53" s="205"/>
      <c r="ODG53" s="205"/>
      <c r="ODH53" s="205"/>
      <c r="ODI53" s="205"/>
      <c r="ODJ53" s="205"/>
      <c r="ODK53" s="205"/>
      <c r="ODL53" s="205"/>
      <c r="ODM53" s="205"/>
      <c r="ODN53" s="205"/>
      <c r="ODO53" s="205"/>
      <c r="ODP53" s="205"/>
      <c r="ODQ53" s="205"/>
      <c r="ODR53" s="205"/>
      <c r="ODS53" s="205"/>
      <c r="ODT53" s="205"/>
      <c r="ODU53" s="205"/>
      <c r="ODV53" s="205"/>
      <c r="ODW53" s="205"/>
      <c r="ODX53" s="205"/>
      <c r="ODY53" s="205"/>
      <c r="ODZ53" s="205"/>
      <c r="OEA53" s="205"/>
      <c r="OEB53" s="205"/>
      <c r="OEC53" s="205"/>
      <c r="OED53" s="205"/>
      <c r="OEE53" s="205"/>
      <c r="OEF53" s="205"/>
      <c r="OEG53" s="205"/>
      <c r="OEH53" s="205"/>
      <c r="OEI53" s="205"/>
      <c r="OEJ53" s="205"/>
      <c r="OEK53" s="205"/>
      <c r="OEL53" s="205"/>
      <c r="OEM53" s="205"/>
      <c r="OEN53" s="205"/>
      <c r="OEO53" s="205"/>
      <c r="OEP53" s="205"/>
      <c r="OEQ53" s="205"/>
      <c r="OER53" s="205"/>
      <c r="OES53" s="205"/>
      <c r="OET53" s="205"/>
      <c r="OEU53" s="205"/>
      <c r="OEV53" s="205"/>
      <c r="OEW53" s="205"/>
      <c r="OEX53" s="205"/>
      <c r="OEY53" s="205"/>
      <c r="OEZ53" s="205"/>
      <c r="OFA53" s="205"/>
      <c r="OFB53" s="205"/>
      <c r="OFC53" s="205"/>
      <c r="OFD53" s="205"/>
      <c r="OFE53" s="205"/>
      <c r="OFF53" s="205"/>
      <c r="OFG53" s="205"/>
      <c r="OFH53" s="205"/>
      <c r="OFI53" s="205"/>
      <c r="OFJ53" s="205"/>
      <c r="OFK53" s="205"/>
      <c r="OFL53" s="205"/>
      <c r="OFM53" s="205"/>
      <c r="OFN53" s="205"/>
      <c r="OFO53" s="205"/>
      <c r="OFP53" s="205"/>
      <c r="OFQ53" s="205"/>
      <c r="OFR53" s="205"/>
      <c r="OFS53" s="205"/>
      <c r="OFT53" s="205"/>
      <c r="OFU53" s="205"/>
      <c r="OFV53" s="205"/>
      <c r="OFW53" s="205"/>
      <c r="OFX53" s="205"/>
      <c r="OFY53" s="205"/>
      <c r="OFZ53" s="205"/>
      <c r="OGA53" s="205"/>
      <c r="OGB53" s="205"/>
      <c r="OGC53" s="205"/>
      <c r="OGD53" s="205"/>
      <c r="OGE53" s="205"/>
      <c r="OGF53" s="205"/>
      <c r="OGG53" s="205"/>
      <c r="OGH53" s="205"/>
      <c r="OGI53" s="205"/>
      <c r="OGJ53" s="205"/>
      <c r="OGK53" s="205"/>
      <c r="OGL53" s="205"/>
      <c r="OGM53" s="205"/>
      <c r="OGN53" s="205"/>
      <c r="OGO53" s="205"/>
      <c r="OGP53" s="205"/>
      <c r="OGQ53" s="205"/>
      <c r="OGR53" s="205"/>
      <c r="OGS53" s="205"/>
      <c r="OGT53" s="205"/>
      <c r="OGU53" s="205"/>
      <c r="OGV53" s="205"/>
      <c r="OGW53" s="205"/>
      <c r="OGX53" s="205"/>
      <c r="OGY53" s="205"/>
      <c r="OGZ53" s="205"/>
      <c r="OHA53" s="205"/>
      <c r="OHB53" s="205"/>
      <c r="OHC53" s="205"/>
      <c r="OHD53" s="205"/>
      <c r="OHE53" s="205"/>
      <c r="OHF53" s="205"/>
      <c r="OHG53" s="205"/>
      <c r="OHH53" s="205"/>
      <c r="OHI53" s="205"/>
      <c r="OHJ53" s="205"/>
      <c r="OHK53" s="205"/>
      <c r="OHL53" s="205"/>
      <c r="OHM53" s="205"/>
      <c r="OHN53" s="205"/>
      <c r="OHO53" s="205"/>
      <c r="OHP53" s="205"/>
      <c r="OHQ53" s="205"/>
      <c r="OHR53" s="205"/>
      <c r="OHS53" s="205"/>
      <c r="OHT53" s="205"/>
      <c r="OHU53" s="205"/>
      <c r="OHV53" s="205"/>
      <c r="OHW53" s="205"/>
      <c r="OHX53" s="205"/>
      <c r="OHY53" s="205"/>
      <c r="OHZ53" s="205"/>
      <c r="OIA53" s="205"/>
      <c r="OIB53" s="205"/>
      <c r="OIC53" s="205"/>
      <c r="OID53" s="205"/>
      <c r="OIE53" s="205"/>
      <c r="OIF53" s="205"/>
      <c r="OIG53" s="205"/>
      <c r="OIH53" s="205"/>
      <c r="OII53" s="205"/>
      <c r="OIJ53" s="205"/>
      <c r="OIK53" s="205"/>
      <c r="OIL53" s="205"/>
      <c r="OIM53" s="205"/>
      <c r="OIN53" s="205"/>
      <c r="OIO53" s="205"/>
      <c r="OIP53" s="205"/>
      <c r="OIQ53" s="205"/>
      <c r="OIR53" s="205"/>
      <c r="OIS53" s="205"/>
      <c r="OIT53" s="205"/>
      <c r="OIU53" s="205"/>
      <c r="OIV53" s="205"/>
      <c r="OIW53" s="205"/>
      <c r="OIX53" s="205"/>
      <c r="OIY53" s="205"/>
      <c r="OIZ53" s="205"/>
      <c r="OJA53" s="205"/>
      <c r="OJB53" s="205"/>
      <c r="OJC53" s="205"/>
      <c r="OJD53" s="205"/>
      <c r="OJE53" s="205"/>
      <c r="OJF53" s="205"/>
      <c r="OJG53" s="205"/>
      <c r="OJH53" s="205"/>
      <c r="OJI53" s="205"/>
      <c r="OJJ53" s="205"/>
      <c r="OJK53" s="205"/>
      <c r="OJL53" s="205"/>
      <c r="OJM53" s="205"/>
      <c r="OJN53" s="205"/>
      <c r="OJO53" s="205"/>
      <c r="OJP53" s="205"/>
      <c r="OJQ53" s="205"/>
      <c r="OJR53" s="205"/>
      <c r="OJS53" s="205"/>
      <c r="OJT53" s="205"/>
      <c r="OJU53" s="205"/>
      <c r="OJV53" s="205"/>
      <c r="OJW53" s="205"/>
      <c r="OJX53" s="205"/>
      <c r="OJY53" s="205"/>
      <c r="OJZ53" s="205"/>
      <c r="OKA53" s="205"/>
      <c r="OKB53" s="205"/>
      <c r="OKC53" s="205"/>
      <c r="OKD53" s="205"/>
      <c r="OKE53" s="205"/>
      <c r="OKF53" s="205"/>
      <c r="OKG53" s="205"/>
      <c r="OKH53" s="205"/>
      <c r="OKI53" s="205"/>
      <c r="OKJ53" s="205"/>
      <c r="OKK53" s="205"/>
      <c r="OKL53" s="205"/>
      <c r="OKM53" s="205"/>
      <c r="OKN53" s="205"/>
      <c r="OKO53" s="205"/>
      <c r="OKP53" s="205"/>
      <c r="OKQ53" s="205"/>
      <c r="OKR53" s="205"/>
      <c r="OKS53" s="205"/>
      <c r="OKT53" s="205"/>
      <c r="OKU53" s="205"/>
      <c r="OKV53" s="205"/>
      <c r="OKW53" s="205"/>
      <c r="OKX53" s="205"/>
      <c r="OKY53" s="205"/>
      <c r="OKZ53" s="205"/>
      <c r="OLA53" s="205"/>
      <c r="OLB53" s="205"/>
      <c r="OLC53" s="205"/>
      <c r="OLD53" s="205"/>
      <c r="OLE53" s="205"/>
      <c r="OLF53" s="205"/>
      <c r="OLG53" s="205"/>
      <c r="OLH53" s="205"/>
      <c r="OLI53" s="205"/>
      <c r="OLJ53" s="205"/>
      <c r="OLK53" s="205"/>
      <c r="OLL53" s="205"/>
      <c r="OLM53" s="205"/>
      <c r="OLN53" s="205"/>
      <c r="OLO53" s="205"/>
      <c r="OLP53" s="205"/>
      <c r="OLQ53" s="205"/>
      <c r="OLR53" s="205"/>
      <c r="OLS53" s="205"/>
      <c r="OLT53" s="205"/>
      <c r="OLU53" s="205"/>
      <c r="OLV53" s="205"/>
      <c r="OLW53" s="205"/>
      <c r="OLX53" s="205"/>
      <c r="OLY53" s="205"/>
      <c r="OLZ53" s="205"/>
      <c r="OMA53" s="205"/>
      <c r="OMB53" s="205"/>
      <c r="OMC53" s="205"/>
      <c r="OMD53" s="205"/>
      <c r="OME53" s="205"/>
      <c r="OMF53" s="205"/>
      <c r="OMG53" s="205"/>
      <c r="OMH53" s="205"/>
      <c r="OMI53" s="205"/>
      <c r="OMJ53" s="205"/>
      <c r="OMK53" s="205"/>
      <c r="OML53" s="205"/>
      <c r="OMM53" s="205"/>
      <c r="OMN53" s="205"/>
      <c r="OMO53" s="205"/>
      <c r="OMP53" s="205"/>
      <c r="OMQ53" s="205"/>
      <c r="OMR53" s="205"/>
      <c r="OMS53" s="205"/>
      <c r="OMT53" s="205"/>
      <c r="OMU53" s="205"/>
      <c r="OMV53" s="205"/>
      <c r="OMW53" s="205"/>
      <c r="OMX53" s="205"/>
      <c r="OMY53" s="205"/>
      <c r="OMZ53" s="205"/>
      <c r="ONA53" s="205"/>
      <c r="ONB53" s="205"/>
      <c r="ONC53" s="205"/>
      <c r="OND53" s="205"/>
      <c r="ONE53" s="205"/>
      <c r="ONF53" s="205"/>
      <c r="ONG53" s="205"/>
      <c r="ONH53" s="205"/>
      <c r="ONI53" s="205"/>
      <c r="ONJ53" s="205"/>
      <c r="ONK53" s="205"/>
      <c r="ONL53" s="205"/>
      <c r="ONM53" s="205"/>
      <c r="ONN53" s="205"/>
      <c r="ONO53" s="205"/>
      <c r="ONP53" s="205"/>
      <c r="ONQ53" s="205"/>
      <c r="ONR53" s="205"/>
      <c r="ONS53" s="205"/>
      <c r="ONT53" s="205"/>
      <c r="ONU53" s="205"/>
      <c r="ONV53" s="205"/>
      <c r="ONW53" s="205"/>
      <c r="ONX53" s="205"/>
      <c r="ONY53" s="205"/>
      <c r="ONZ53" s="205"/>
      <c r="OOA53" s="205"/>
      <c r="OOB53" s="205"/>
      <c r="OOC53" s="205"/>
      <c r="OOD53" s="205"/>
      <c r="OOE53" s="205"/>
      <c r="OOF53" s="205"/>
      <c r="OOG53" s="205"/>
      <c r="OOH53" s="205"/>
      <c r="OOI53" s="205"/>
      <c r="OOJ53" s="205"/>
      <c r="OOK53" s="205"/>
      <c r="OOL53" s="205"/>
      <c r="OOM53" s="205"/>
      <c r="OON53" s="205"/>
      <c r="OOO53" s="205"/>
      <c r="OOP53" s="205"/>
      <c r="OOQ53" s="205"/>
      <c r="OOR53" s="205"/>
      <c r="OOS53" s="205"/>
      <c r="OOT53" s="205"/>
      <c r="OOU53" s="205"/>
      <c r="OOV53" s="205"/>
      <c r="OOW53" s="205"/>
      <c r="OOX53" s="205"/>
      <c r="OOY53" s="205"/>
      <c r="OOZ53" s="205"/>
      <c r="OPA53" s="205"/>
      <c r="OPB53" s="205"/>
      <c r="OPC53" s="205"/>
      <c r="OPD53" s="205"/>
      <c r="OPE53" s="205"/>
      <c r="OPF53" s="205"/>
      <c r="OPG53" s="205"/>
      <c r="OPH53" s="205"/>
      <c r="OPI53" s="205"/>
      <c r="OPJ53" s="205"/>
      <c r="OPK53" s="205"/>
      <c r="OPL53" s="205"/>
      <c r="OPM53" s="205"/>
      <c r="OPN53" s="205"/>
      <c r="OPO53" s="205"/>
      <c r="OPP53" s="205"/>
      <c r="OPQ53" s="205"/>
      <c r="OPR53" s="205"/>
      <c r="OPS53" s="205"/>
      <c r="OPT53" s="205"/>
      <c r="OPU53" s="205"/>
      <c r="OPV53" s="205"/>
      <c r="OPW53" s="205"/>
      <c r="OPX53" s="205"/>
      <c r="OPY53" s="205"/>
      <c r="OPZ53" s="205"/>
      <c r="OQA53" s="205"/>
      <c r="OQB53" s="205"/>
      <c r="OQC53" s="205"/>
      <c r="OQD53" s="205"/>
      <c r="OQE53" s="205"/>
      <c r="OQF53" s="205"/>
      <c r="OQG53" s="205"/>
      <c r="OQH53" s="205"/>
      <c r="OQI53" s="205"/>
      <c r="OQJ53" s="205"/>
      <c r="OQK53" s="205"/>
      <c r="OQL53" s="205"/>
      <c r="OQM53" s="205"/>
      <c r="OQN53" s="205"/>
      <c r="OQO53" s="205"/>
      <c r="OQP53" s="205"/>
      <c r="OQQ53" s="205"/>
      <c r="OQR53" s="205"/>
      <c r="OQS53" s="205"/>
      <c r="OQT53" s="205"/>
      <c r="OQU53" s="205"/>
      <c r="OQV53" s="205"/>
      <c r="OQW53" s="205"/>
      <c r="OQX53" s="205"/>
      <c r="OQY53" s="205"/>
      <c r="OQZ53" s="205"/>
      <c r="ORA53" s="205"/>
      <c r="ORB53" s="205"/>
      <c r="ORC53" s="205"/>
      <c r="ORD53" s="205"/>
      <c r="ORE53" s="205"/>
      <c r="ORF53" s="205"/>
      <c r="ORG53" s="205"/>
      <c r="ORH53" s="205"/>
      <c r="ORI53" s="205"/>
      <c r="ORJ53" s="205"/>
      <c r="ORK53" s="205"/>
      <c r="ORL53" s="205"/>
      <c r="ORM53" s="205"/>
      <c r="ORN53" s="205"/>
      <c r="ORO53" s="205"/>
      <c r="ORP53" s="205"/>
      <c r="ORQ53" s="205"/>
      <c r="ORR53" s="205"/>
      <c r="ORS53" s="205"/>
      <c r="ORT53" s="205"/>
      <c r="ORU53" s="205"/>
      <c r="ORV53" s="205"/>
      <c r="ORW53" s="205"/>
      <c r="ORX53" s="205"/>
      <c r="ORY53" s="205"/>
      <c r="ORZ53" s="205"/>
      <c r="OSA53" s="205"/>
      <c r="OSB53" s="205"/>
      <c r="OSC53" s="205"/>
      <c r="OSD53" s="205"/>
      <c r="OSE53" s="205"/>
      <c r="OSF53" s="205"/>
      <c r="OSG53" s="205"/>
      <c r="OSH53" s="205"/>
      <c r="OSI53" s="205"/>
      <c r="OSJ53" s="205"/>
      <c r="OSK53" s="205"/>
      <c r="OSL53" s="205"/>
      <c r="OSM53" s="205"/>
      <c r="OSN53" s="205"/>
      <c r="OSO53" s="205"/>
      <c r="OSP53" s="205"/>
      <c r="OSQ53" s="205"/>
      <c r="OSR53" s="205"/>
      <c r="OSS53" s="205"/>
      <c r="OST53" s="205"/>
      <c r="OSU53" s="205"/>
      <c r="OSV53" s="205"/>
      <c r="OSW53" s="205"/>
      <c r="OSX53" s="205"/>
      <c r="OSY53" s="205"/>
      <c r="OSZ53" s="205"/>
      <c r="OTA53" s="205"/>
      <c r="OTB53" s="205"/>
      <c r="OTC53" s="205"/>
      <c r="OTD53" s="205"/>
      <c r="OTE53" s="205"/>
      <c r="OTF53" s="205"/>
      <c r="OTG53" s="205"/>
      <c r="OTH53" s="205"/>
      <c r="OTI53" s="205"/>
      <c r="OTJ53" s="205"/>
      <c r="OTK53" s="205"/>
      <c r="OTL53" s="205"/>
      <c r="OTM53" s="205"/>
      <c r="OTN53" s="205"/>
      <c r="OTO53" s="205"/>
      <c r="OTP53" s="205"/>
      <c r="OTQ53" s="205"/>
      <c r="OTR53" s="205"/>
      <c r="OTS53" s="205"/>
      <c r="OTT53" s="205"/>
      <c r="OTU53" s="205"/>
      <c r="OTV53" s="205"/>
      <c r="OTW53" s="205"/>
      <c r="OTX53" s="205"/>
      <c r="OTY53" s="205"/>
      <c r="OTZ53" s="205"/>
      <c r="OUA53" s="205"/>
      <c r="OUB53" s="205"/>
      <c r="OUC53" s="205"/>
      <c r="OUD53" s="205"/>
      <c r="OUE53" s="205"/>
      <c r="OUF53" s="205"/>
      <c r="OUG53" s="205"/>
      <c r="OUH53" s="205"/>
      <c r="OUI53" s="205"/>
      <c r="OUJ53" s="205"/>
      <c r="OUK53" s="205"/>
      <c r="OUL53" s="205"/>
      <c r="OUM53" s="205"/>
      <c r="OUN53" s="205"/>
      <c r="OUO53" s="205"/>
      <c r="OUP53" s="205"/>
      <c r="OUQ53" s="205"/>
      <c r="OUR53" s="205"/>
      <c r="OUS53" s="205"/>
      <c r="OUT53" s="205"/>
      <c r="OUU53" s="205"/>
      <c r="OUV53" s="205"/>
      <c r="OUW53" s="205"/>
      <c r="OUX53" s="205"/>
      <c r="OUY53" s="205"/>
      <c r="OUZ53" s="205"/>
      <c r="OVA53" s="205"/>
      <c r="OVB53" s="205"/>
      <c r="OVC53" s="205"/>
      <c r="OVD53" s="205"/>
      <c r="OVE53" s="205"/>
      <c r="OVF53" s="205"/>
      <c r="OVG53" s="205"/>
      <c r="OVH53" s="205"/>
      <c r="OVI53" s="205"/>
      <c r="OVJ53" s="205"/>
      <c r="OVK53" s="205"/>
      <c r="OVL53" s="205"/>
      <c r="OVM53" s="205"/>
      <c r="OVN53" s="205"/>
      <c r="OVO53" s="205"/>
      <c r="OVP53" s="205"/>
      <c r="OVQ53" s="205"/>
      <c r="OVR53" s="205"/>
      <c r="OVS53" s="205"/>
      <c r="OVT53" s="205"/>
      <c r="OVU53" s="205"/>
      <c r="OVV53" s="205"/>
      <c r="OVW53" s="205"/>
      <c r="OVX53" s="205"/>
      <c r="OVY53" s="205"/>
      <c r="OVZ53" s="205"/>
      <c r="OWA53" s="205"/>
      <c r="OWB53" s="205"/>
      <c r="OWC53" s="205"/>
      <c r="OWD53" s="205"/>
      <c r="OWE53" s="205"/>
      <c r="OWF53" s="205"/>
      <c r="OWG53" s="205"/>
      <c r="OWH53" s="205"/>
      <c r="OWI53" s="205"/>
      <c r="OWJ53" s="205"/>
      <c r="OWK53" s="205"/>
      <c r="OWL53" s="205"/>
      <c r="OWM53" s="205"/>
      <c r="OWN53" s="205"/>
      <c r="OWO53" s="205"/>
      <c r="OWP53" s="205"/>
      <c r="OWQ53" s="205"/>
      <c r="OWR53" s="205"/>
      <c r="OWS53" s="205"/>
      <c r="OWT53" s="205"/>
      <c r="OWU53" s="205"/>
      <c r="OWV53" s="205"/>
      <c r="OWW53" s="205"/>
      <c r="OWX53" s="205"/>
      <c r="OWY53" s="205"/>
      <c r="OWZ53" s="205"/>
      <c r="OXA53" s="205"/>
      <c r="OXB53" s="205"/>
      <c r="OXC53" s="205"/>
      <c r="OXD53" s="205"/>
      <c r="OXE53" s="205"/>
      <c r="OXF53" s="205"/>
      <c r="OXG53" s="205"/>
      <c r="OXH53" s="205"/>
      <c r="OXI53" s="205"/>
      <c r="OXJ53" s="205"/>
      <c r="OXK53" s="205"/>
      <c r="OXL53" s="205"/>
      <c r="OXM53" s="205"/>
      <c r="OXN53" s="205"/>
      <c r="OXO53" s="205"/>
      <c r="OXP53" s="205"/>
      <c r="OXQ53" s="205"/>
      <c r="OXR53" s="205"/>
      <c r="OXS53" s="205"/>
      <c r="OXT53" s="205"/>
      <c r="OXU53" s="205"/>
      <c r="OXV53" s="205"/>
      <c r="OXW53" s="205"/>
      <c r="OXX53" s="205"/>
      <c r="OXY53" s="205"/>
      <c r="OXZ53" s="205"/>
      <c r="OYA53" s="205"/>
      <c r="OYB53" s="205"/>
      <c r="OYC53" s="205"/>
      <c r="OYD53" s="205"/>
      <c r="OYE53" s="205"/>
      <c r="OYF53" s="205"/>
      <c r="OYG53" s="205"/>
      <c r="OYH53" s="205"/>
      <c r="OYI53" s="205"/>
      <c r="OYJ53" s="205"/>
      <c r="OYK53" s="205"/>
      <c r="OYL53" s="205"/>
      <c r="OYM53" s="205"/>
      <c r="OYN53" s="205"/>
      <c r="OYO53" s="205"/>
      <c r="OYP53" s="205"/>
      <c r="OYQ53" s="205"/>
      <c r="OYR53" s="205"/>
      <c r="OYS53" s="205"/>
      <c r="OYT53" s="205"/>
      <c r="OYU53" s="205"/>
      <c r="OYV53" s="205"/>
      <c r="OYW53" s="205"/>
      <c r="OYX53" s="205"/>
      <c r="OYY53" s="205"/>
      <c r="OYZ53" s="205"/>
      <c r="OZA53" s="205"/>
      <c r="OZB53" s="205"/>
      <c r="OZC53" s="205"/>
      <c r="OZD53" s="205"/>
      <c r="OZE53" s="205"/>
      <c r="OZF53" s="205"/>
      <c r="OZG53" s="205"/>
      <c r="OZH53" s="205"/>
      <c r="OZI53" s="205"/>
      <c r="OZJ53" s="205"/>
      <c r="OZK53" s="205"/>
      <c r="OZL53" s="205"/>
      <c r="OZM53" s="205"/>
      <c r="OZN53" s="205"/>
      <c r="OZO53" s="205"/>
      <c r="OZP53" s="205"/>
      <c r="OZQ53" s="205"/>
      <c r="OZR53" s="205"/>
      <c r="OZS53" s="205"/>
      <c r="OZT53" s="205"/>
      <c r="OZU53" s="205"/>
      <c r="OZV53" s="205"/>
      <c r="OZW53" s="205"/>
      <c r="OZX53" s="205"/>
      <c r="OZY53" s="205"/>
      <c r="OZZ53" s="205"/>
      <c r="PAA53" s="205"/>
      <c r="PAB53" s="205"/>
      <c r="PAC53" s="205"/>
      <c r="PAD53" s="205"/>
      <c r="PAE53" s="205"/>
      <c r="PAF53" s="205"/>
      <c r="PAG53" s="205"/>
      <c r="PAH53" s="205"/>
      <c r="PAI53" s="205"/>
      <c r="PAJ53" s="205"/>
      <c r="PAK53" s="205"/>
      <c r="PAL53" s="205"/>
      <c r="PAM53" s="205"/>
      <c r="PAN53" s="205"/>
      <c r="PAO53" s="205"/>
      <c r="PAP53" s="205"/>
      <c r="PAQ53" s="205"/>
      <c r="PAR53" s="205"/>
      <c r="PAS53" s="205"/>
      <c r="PAT53" s="205"/>
      <c r="PAU53" s="205"/>
      <c r="PAV53" s="205"/>
      <c r="PAW53" s="205"/>
      <c r="PAX53" s="205"/>
      <c r="PAY53" s="205"/>
      <c r="PAZ53" s="205"/>
      <c r="PBA53" s="205"/>
      <c r="PBB53" s="205"/>
      <c r="PBC53" s="205"/>
      <c r="PBD53" s="205"/>
      <c r="PBE53" s="205"/>
      <c r="PBF53" s="205"/>
      <c r="PBG53" s="205"/>
      <c r="PBH53" s="205"/>
      <c r="PBI53" s="205"/>
      <c r="PBJ53" s="205"/>
      <c r="PBK53" s="205"/>
      <c r="PBL53" s="205"/>
      <c r="PBM53" s="205"/>
      <c r="PBN53" s="205"/>
      <c r="PBO53" s="205"/>
      <c r="PBP53" s="205"/>
      <c r="PBQ53" s="205"/>
      <c r="PBR53" s="205"/>
      <c r="PBS53" s="205"/>
      <c r="PBT53" s="205"/>
      <c r="PBU53" s="205"/>
      <c r="PBV53" s="205"/>
      <c r="PBW53" s="205"/>
      <c r="PBX53" s="205"/>
      <c r="PBY53" s="205"/>
      <c r="PBZ53" s="205"/>
      <c r="PCA53" s="205"/>
      <c r="PCB53" s="205"/>
      <c r="PCC53" s="205"/>
      <c r="PCD53" s="205"/>
      <c r="PCE53" s="205"/>
      <c r="PCF53" s="205"/>
      <c r="PCG53" s="205"/>
      <c r="PCH53" s="205"/>
      <c r="PCI53" s="205"/>
      <c r="PCJ53" s="205"/>
      <c r="PCK53" s="205"/>
      <c r="PCL53" s="205"/>
      <c r="PCM53" s="205"/>
      <c r="PCN53" s="205"/>
      <c r="PCO53" s="205"/>
      <c r="PCP53" s="205"/>
      <c r="PCQ53" s="205"/>
      <c r="PCR53" s="205"/>
      <c r="PCS53" s="205"/>
      <c r="PCT53" s="205"/>
      <c r="PCU53" s="205"/>
      <c r="PCV53" s="205"/>
      <c r="PCW53" s="205"/>
      <c r="PCX53" s="205"/>
      <c r="PCY53" s="205"/>
      <c r="PCZ53" s="205"/>
      <c r="PDA53" s="205"/>
      <c r="PDB53" s="205"/>
      <c r="PDC53" s="205"/>
      <c r="PDD53" s="205"/>
      <c r="PDE53" s="205"/>
      <c r="PDF53" s="205"/>
      <c r="PDG53" s="205"/>
      <c r="PDH53" s="205"/>
      <c r="PDI53" s="205"/>
      <c r="PDJ53" s="205"/>
      <c r="PDK53" s="205"/>
      <c r="PDL53" s="205"/>
      <c r="PDM53" s="205"/>
      <c r="PDN53" s="205"/>
      <c r="PDO53" s="205"/>
      <c r="PDP53" s="205"/>
      <c r="PDQ53" s="205"/>
      <c r="PDR53" s="205"/>
      <c r="PDS53" s="205"/>
      <c r="PDT53" s="205"/>
      <c r="PDU53" s="205"/>
      <c r="PDV53" s="205"/>
      <c r="PDW53" s="205"/>
      <c r="PDX53" s="205"/>
      <c r="PDY53" s="205"/>
      <c r="PDZ53" s="205"/>
      <c r="PEA53" s="205"/>
      <c r="PEB53" s="205"/>
      <c r="PEC53" s="205"/>
      <c r="PED53" s="205"/>
      <c r="PEE53" s="205"/>
      <c r="PEF53" s="205"/>
      <c r="PEG53" s="205"/>
      <c r="PEH53" s="205"/>
      <c r="PEI53" s="205"/>
      <c r="PEJ53" s="205"/>
      <c r="PEK53" s="205"/>
      <c r="PEL53" s="205"/>
      <c r="PEM53" s="205"/>
      <c r="PEN53" s="205"/>
      <c r="PEO53" s="205"/>
      <c r="PEP53" s="205"/>
      <c r="PEQ53" s="205"/>
      <c r="PER53" s="205"/>
      <c r="PES53" s="205"/>
      <c r="PET53" s="205"/>
      <c r="PEU53" s="205"/>
      <c r="PEV53" s="205"/>
      <c r="PEW53" s="205"/>
      <c r="PEX53" s="205"/>
      <c r="PEY53" s="205"/>
      <c r="PEZ53" s="205"/>
      <c r="PFA53" s="205"/>
      <c r="PFB53" s="205"/>
      <c r="PFC53" s="205"/>
      <c r="PFD53" s="205"/>
      <c r="PFE53" s="205"/>
      <c r="PFF53" s="205"/>
      <c r="PFG53" s="205"/>
      <c r="PFH53" s="205"/>
      <c r="PFI53" s="205"/>
      <c r="PFJ53" s="205"/>
      <c r="PFK53" s="205"/>
      <c r="PFL53" s="205"/>
      <c r="PFM53" s="205"/>
      <c r="PFN53" s="205"/>
      <c r="PFO53" s="205"/>
      <c r="PFP53" s="205"/>
      <c r="PFQ53" s="205"/>
      <c r="PFR53" s="205"/>
      <c r="PFS53" s="205"/>
      <c r="PFT53" s="205"/>
      <c r="PFU53" s="205"/>
      <c r="PFV53" s="205"/>
      <c r="PFW53" s="205"/>
      <c r="PFX53" s="205"/>
      <c r="PFY53" s="205"/>
      <c r="PFZ53" s="205"/>
      <c r="PGA53" s="205"/>
      <c r="PGB53" s="205"/>
      <c r="PGC53" s="205"/>
      <c r="PGD53" s="205"/>
      <c r="PGE53" s="205"/>
      <c r="PGF53" s="205"/>
      <c r="PGG53" s="205"/>
      <c r="PGH53" s="205"/>
      <c r="PGI53" s="205"/>
      <c r="PGJ53" s="205"/>
      <c r="PGK53" s="205"/>
      <c r="PGL53" s="205"/>
      <c r="PGM53" s="205"/>
      <c r="PGN53" s="205"/>
      <c r="PGO53" s="205"/>
      <c r="PGP53" s="205"/>
      <c r="PGQ53" s="205"/>
      <c r="PGR53" s="205"/>
      <c r="PGS53" s="205"/>
      <c r="PGT53" s="205"/>
      <c r="PGU53" s="205"/>
      <c r="PGV53" s="205"/>
      <c r="PGW53" s="205"/>
      <c r="PGX53" s="205"/>
      <c r="PGY53" s="205"/>
      <c r="PGZ53" s="205"/>
      <c r="PHA53" s="205"/>
      <c r="PHB53" s="205"/>
      <c r="PHC53" s="205"/>
      <c r="PHD53" s="205"/>
      <c r="PHE53" s="205"/>
      <c r="PHF53" s="205"/>
      <c r="PHG53" s="205"/>
      <c r="PHH53" s="205"/>
      <c r="PHI53" s="205"/>
      <c r="PHJ53" s="205"/>
      <c r="PHK53" s="205"/>
      <c r="PHL53" s="205"/>
      <c r="PHM53" s="205"/>
      <c r="PHN53" s="205"/>
      <c r="PHO53" s="205"/>
      <c r="PHP53" s="205"/>
      <c r="PHQ53" s="205"/>
      <c r="PHR53" s="205"/>
      <c r="PHS53" s="205"/>
      <c r="PHT53" s="205"/>
      <c r="PHU53" s="205"/>
      <c r="PHV53" s="205"/>
      <c r="PHW53" s="205"/>
      <c r="PHX53" s="205"/>
      <c r="PHY53" s="205"/>
      <c r="PHZ53" s="205"/>
      <c r="PIA53" s="205"/>
      <c r="PIB53" s="205"/>
      <c r="PIC53" s="205"/>
      <c r="PID53" s="205"/>
      <c r="PIE53" s="205"/>
      <c r="PIF53" s="205"/>
      <c r="PIG53" s="205"/>
      <c r="PIH53" s="205"/>
      <c r="PII53" s="205"/>
      <c r="PIJ53" s="205"/>
      <c r="PIK53" s="205"/>
      <c r="PIL53" s="205"/>
      <c r="PIM53" s="205"/>
      <c r="PIN53" s="205"/>
      <c r="PIO53" s="205"/>
      <c r="PIP53" s="205"/>
      <c r="PIQ53" s="205"/>
      <c r="PIR53" s="205"/>
      <c r="PIS53" s="205"/>
      <c r="PIT53" s="205"/>
      <c r="PIU53" s="205"/>
      <c r="PIV53" s="205"/>
      <c r="PIW53" s="205"/>
      <c r="PIX53" s="205"/>
      <c r="PIY53" s="205"/>
      <c r="PIZ53" s="205"/>
      <c r="PJA53" s="205"/>
      <c r="PJB53" s="205"/>
      <c r="PJC53" s="205"/>
      <c r="PJD53" s="205"/>
      <c r="PJE53" s="205"/>
      <c r="PJF53" s="205"/>
      <c r="PJG53" s="205"/>
      <c r="PJH53" s="205"/>
      <c r="PJI53" s="205"/>
      <c r="PJJ53" s="205"/>
      <c r="PJK53" s="205"/>
      <c r="PJL53" s="205"/>
      <c r="PJM53" s="205"/>
      <c r="PJN53" s="205"/>
      <c r="PJO53" s="205"/>
      <c r="PJP53" s="205"/>
      <c r="PJQ53" s="205"/>
      <c r="PJR53" s="205"/>
      <c r="PJS53" s="205"/>
      <c r="PJT53" s="205"/>
      <c r="PJU53" s="205"/>
      <c r="PJV53" s="205"/>
      <c r="PJW53" s="205"/>
      <c r="PJX53" s="205"/>
      <c r="PJY53" s="205"/>
      <c r="PJZ53" s="205"/>
      <c r="PKA53" s="205"/>
      <c r="PKB53" s="205"/>
      <c r="PKC53" s="205"/>
      <c r="PKD53" s="205"/>
      <c r="PKE53" s="205"/>
      <c r="PKF53" s="205"/>
      <c r="PKG53" s="205"/>
      <c r="PKH53" s="205"/>
      <c r="PKI53" s="205"/>
      <c r="PKJ53" s="205"/>
      <c r="PKK53" s="205"/>
      <c r="PKL53" s="205"/>
      <c r="PKM53" s="205"/>
      <c r="PKN53" s="205"/>
      <c r="PKO53" s="205"/>
      <c r="PKP53" s="205"/>
      <c r="PKQ53" s="205"/>
      <c r="PKR53" s="205"/>
      <c r="PKS53" s="205"/>
      <c r="PKT53" s="205"/>
      <c r="PKU53" s="205"/>
      <c r="PKV53" s="205"/>
      <c r="PKW53" s="205"/>
      <c r="PKX53" s="205"/>
      <c r="PKY53" s="205"/>
      <c r="PKZ53" s="205"/>
      <c r="PLA53" s="205"/>
      <c r="PLB53" s="205"/>
      <c r="PLC53" s="205"/>
      <c r="PLD53" s="205"/>
      <c r="PLE53" s="205"/>
      <c r="PLF53" s="205"/>
      <c r="PLG53" s="205"/>
      <c r="PLH53" s="205"/>
      <c r="PLI53" s="205"/>
      <c r="PLJ53" s="205"/>
      <c r="PLK53" s="205"/>
      <c r="PLL53" s="205"/>
      <c r="PLM53" s="205"/>
      <c r="PLN53" s="205"/>
      <c r="PLO53" s="205"/>
      <c r="PLP53" s="205"/>
      <c r="PLQ53" s="205"/>
      <c r="PLR53" s="205"/>
      <c r="PLS53" s="205"/>
      <c r="PLT53" s="205"/>
      <c r="PLU53" s="205"/>
      <c r="PLV53" s="205"/>
      <c r="PLW53" s="205"/>
      <c r="PLX53" s="205"/>
      <c r="PLY53" s="205"/>
      <c r="PLZ53" s="205"/>
      <c r="PMA53" s="205"/>
      <c r="PMB53" s="205"/>
      <c r="PMC53" s="205"/>
      <c r="PMD53" s="205"/>
      <c r="PME53" s="205"/>
      <c r="PMF53" s="205"/>
      <c r="PMG53" s="205"/>
      <c r="PMH53" s="205"/>
      <c r="PMI53" s="205"/>
      <c r="PMJ53" s="205"/>
      <c r="PMK53" s="205"/>
      <c r="PML53" s="205"/>
      <c r="PMM53" s="205"/>
      <c r="PMN53" s="205"/>
      <c r="PMO53" s="205"/>
      <c r="PMP53" s="205"/>
      <c r="PMQ53" s="205"/>
      <c r="PMR53" s="205"/>
      <c r="PMS53" s="205"/>
      <c r="PMT53" s="205"/>
      <c r="PMU53" s="205"/>
      <c r="PMV53" s="205"/>
      <c r="PMW53" s="205"/>
      <c r="PMX53" s="205"/>
      <c r="PMY53" s="205"/>
      <c r="PMZ53" s="205"/>
      <c r="PNA53" s="205"/>
      <c r="PNB53" s="205"/>
      <c r="PNC53" s="205"/>
      <c r="PND53" s="205"/>
      <c r="PNE53" s="205"/>
      <c r="PNF53" s="205"/>
      <c r="PNG53" s="205"/>
      <c r="PNH53" s="205"/>
      <c r="PNI53" s="205"/>
      <c r="PNJ53" s="205"/>
      <c r="PNK53" s="205"/>
      <c r="PNL53" s="205"/>
      <c r="PNM53" s="205"/>
      <c r="PNN53" s="205"/>
      <c r="PNO53" s="205"/>
      <c r="PNP53" s="205"/>
      <c r="PNQ53" s="205"/>
      <c r="PNR53" s="205"/>
      <c r="PNS53" s="205"/>
      <c r="PNT53" s="205"/>
      <c r="PNU53" s="205"/>
      <c r="PNV53" s="205"/>
      <c r="PNW53" s="205"/>
      <c r="PNX53" s="205"/>
      <c r="PNY53" s="205"/>
      <c r="PNZ53" s="205"/>
      <c r="POA53" s="205"/>
      <c r="POB53" s="205"/>
      <c r="POC53" s="205"/>
      <c r="POD53" s="205"/>
      <c r="POE53" s="205"/>
      <c r="POF53" s="205"/>
      <c r="POG53" s="205"/>
      <c r="POH53" s="205"/>
      <c r="POI53" s="205"/>
      <c r="POJ53" s="205"/>
      <c r="POK53" s="205"/>
      <c r="POL53" s="205"/>
      <c r="POM53" s="205"/>
      <c r="PON53" s="205"/>
      <c r="POO53" s="205"/>
      <c r="POP53" s="205"/>
      <c r="POQ53" s="205"/>
      <c r="POR53" s="205"/>
      <c r="POS53" s="205"/>
      <c r="POT53" s="205"/>
      <c r="POU53" s="205"/>
      <c r="POV53" s="205"/>
      <c r="POW53" s="205"/>
      <c r="POX53" s="205"/>
      <c r="POY53" s="205"/>
      <c r="POZ53" s="205"/>
      <c r="PPA53" s="205"/>
      <c r="PPB53" s="205"/>
      <c r="PPC53" s="205"/>
      <c r="PPD53" s="205"/>
      <c r="PPE53" s="205"/>
      <c r="PPF53" s="205"/>
      <c r="PPG53" s="205"/>
      <c r="PPH53" s="205"/>
      <c r="PPI53" s="205"/>
      <c r="PPJ53" s="205"/>
      <c r="PPK53" s="205"/>
      <c r="PPL53" s="205"/>
      <c r="PPM53" s="205"/>
      <c r="PPN53" s="205"/>
      <c r="PPO53" s="205"/>
      <c r="PPP53" s="205"/>
      <c r="PPQ53" s="205"/>
      <c r="PPR53" s="205"/>
      <c r="PPS53" s="205"/>
      <c r="PPT53" s="205"/>
      <c r="PPU53" s="205"/>
      <c r="PPV53" s="205"/>
      <c r="PPW53" s="205"/>
      <c r="PPX53" s="205"/>
      <c r="PPY53" s="205"/>
      <c r="PPZ53" s="205"/>
      <c r="PQA53" s="205"/>
      <c r="PQB53" s="205"/>
      <c r="PQC53" s="205"/>
      <c r="PQD53" s="205"/>
      <c r="PQE53" s="205"/>
      <c r="PQF53" s="205"/>
      <c r="PQG53" s="205"/>
      <c r="PQH53" s="205"/>
      <c r="PQI53" s="205"/>
      <c r="PQJ53" s="205"/>
      <c r="PQK53" s="205"/>
      <c r="PQL53" s="205"/>
      <c r="PQM53" s="205"/>
      <c r="PQN53" s="205"/>
      <c r="PQO53" s="205"/>
      <c r="PQP53" s="205"/>
      <c r="PQQ53" s="205"/>
      <c r="PQR53" s="205"/>
      <c r="PQS53" s="205"/>
      <c r="PQT53" s="205"/>
      <c r="PQU53" s="205"/>
      <c r="PQV53" s="205"/>
      <c r="PQW53" s="205"/>
      <c r="PQX53" s="205"/>
      <c r="PQY53" s="205"/>
      <c r="PQZ53" s="205"/>
      <c r="PRA53" s="205"/>
      <c r="PRB53" s="205"/>
      <c r="PRC53" s="205"/>
      <c r="PRD53" s="205"/>
      <c r="PRE53" s="205"/>
      <c r="PRF53" s="205"/>
      <c r="PRG53" s="205"/>
      <c r="PRH53" s="205"/>
      <c r="PRI53" s="205"/>
      <c r="PRJ53" s="205"/>
      <c r="PRK53" s="205"/>
      <c r="PRL53" s="205"/>
      <c r="PRM53" s="205"/>
      <c r="PRN53" s="205"/>
      <c r="PRO53" s="205"/>
      <c r="PRP53" s="205"/>
      <c r="PRQ53" s="205"/>
      <c r="PRR53" s="205"/>
      <c r="PRS53" s="205"/>
      <c r="PRT53" s="205"/>
      <c r="PRU53" s="205"/>
      <c r="PRV53" s="205"/>
      <c r="PRW53" s="205"/>
      <c r="PRX53" s="205"/>
      <c r="PRY53" s="205"/>
      <c r="PRZ53" s="205"/>
      <c r="PSA53" s="205"/>
      <c r="PSB53" s="205"/>
      <c r="PSC53" s="205"/>
      <c r="PSD53" s="205"/>
      <c r="PSE53" s="205"/>
      <c r="PSF53" s="205"/>
      <c r="PSG53" s="205"/>
      <c r="PSH53" s="205"/>
      <c r="PSI53" s="205"/>
      <c r="PSJ53" s="205"/>
      <c r="PSK53" s="205"/>
      <c r="PSL53" s="205"/>
      <c r="PSM53" s="205"/>
      <c r="PSN53" s="205"/>
      <c r="PSO53" s="205"/>
      <c r="PSP53" s="205"/>
      <c r="PSQ53" s="205"/>
      <c r="PSR53" s="205"/>
      <c r="PSS53" s="205"/>
      <c r="PST53" s="205"/>
      <c r="PSU53" s="205"/>
      <c r="PSV53" s="205"/>
      <c r="PSW53" s="205"/>
      <c r="PSX53" s="205"/>
      <c r="PSY53" s="205"/>
      <c r="PSZ53" s="205"/>
      <c r="PTA53" s="205"/>
      <c r="PTB53" s="205"/>
      <c r="PTC53" s="205"/>
      <c r="PTD53" s="205"/>
      <c r="PTE53" s="205"/>
      <c r="PTF53" s="205"/>
      <c r="PTG53" s="205"/>
      <c r="PTH53" s="205"/>
      <c r="PTI53" s="205"/>
      <c r="PTJ53" s="205"/>
      <c r="PTK53" s="205"/>
      <c r="PTL53" s="205"/>
      <c r="PTM53" s="205"/>
      <c r="PTN53" s="205"/>
      <c r="PTO53" s="205"/>
      <c r="PTP53" s="205"/>
      <c r="PTQ53" s="205"/>
      <c r="PTR53" s="205"/>
      <c r="PTS53" s="205"/>
      <c r="PTT53" s="205"/>
      <c r="PTU53" s="205"/>
      <c r="PTV53" s="205"/>
      <c r="PTW53" s="205"/>
      <c r="PTX53" s="205"/>
      <c r="PTY53" s="205"/>
      <c r="PTZ53" s="205"/>
      <c r="PUA53" s="205"/>
      <c r="PUB53" s="205"/>
      <c r="PUC53" s="205"/>
      <c r="PUD53" s="205"/>
      <c r="PUE53" s="205"/>
      <c r="PUF53" s="205"/>
      <c r="PUG53" s="205"/>
      <c r="PUH53" s="205"/>
      <c r="PUI53" s="205"/>
      <c r="PUJ53" s="205"/>
      <c r="PUK53" s="205"/>
      <c r="PUL53" s="205"/>
      <c r="PUM53" s="205"/>
      <c r="PUN53" s="205"/>
      <c r="PUO53" s="205"/>
      <c r="PUP53" s="205"/>
      <c r="PUQ53" s="205"/>
      <c r="PUR53" s="205"/>
      <c r="PUS53" s="205"/>
      <c r="PUT53" s="205"/>
      <c r="PUU53" s="205"/>
      <c r="PUV53" s="205"/>
      <c r="PUW53" s="205"/>
      <c r="PUX53" s="205"/>
      <c r="PUY53" s="205"/>
      <c r="PUZ53" s="205"/>
      <c r="PVA53" s="205"/>
      <c r="PVB53" s="205"/>
      <c r="PVC53" s="205"/>
      <c r="PVD53" s="205"/>
      <c r="PVE53" s="205"/>
      <c r="PVF53" s="205"/>
      <c r="PVG53" s="205"/>
      <c r="PVH53" s="205"/>
      <c r="PVI53" s="205"/>
      <c r="PVJ53" s="205"/>
      <c r="PVK53" s="205"/>
      <c r="PVL53" s="205"/>
      <c r="PVM53" s="205"/>
      <c r="PVN53" s="205"/>
      <c r="PVO53" s="205"/>
      <c r="PVP53" s="205"/>
      <c r="PVQ53" s="205"/>
      <c r="PVR53" s="205"/>
      <c r="PVS53" s="205"/>
      <c r="PVT53" s="205"/>
      <c r="PVU53" s="205"/>
      <c r="PVV53" s="205"/>
      <c r="PVW53" s="205"/>
      <c r="PVX53" s="205"/>
      <c r="PVY53" s="205"/>
      <c r="PVZ53" s="205"/>
      <c r="PWA53" s="205"/>
      <c r="PWB53" s="205"/>
      <c r="PWC53" s="205"/>
      <c r="PWD53" s="205"/>
      <c r="PWE53" s="205"/>
      <c r="PWF53" s="205"/>
      <c r="PWG53" s="205"/>
      <c r="PWH53" s="205"/>
      <c r="PWI53" s="205"/>
      <c r="PWJ53" s="205"/>
      <c r="PWK53" s="205"/>
      <c r="PWL53" s="205"/>
      <c r="PWM53" s="205"/>
      <c r="PWN53" s="205"/>
      <c r="PWO53" s="205"/>
      <c r="PWP53" s="205"/>
      <c r="PWQ53" s="205"/>
      <c r="PWR53" s="205"/>
      <c r="PWS53" s="205"/>
      <c r="PWT53" s="205"/>
      <c r="PWU53" s="205"/>
      <c r="PWV53" s="205"/>
      <c r="PWW53" s="205"/>
      <c r="PWX53" s="205"/>
      <c r="PWY53" s="205"/>
      <c r="PWZ53" s="205"/>
      <c r="PXA53" s="205"/>
      <c r="PXB53" s="205"/>
      <c r="PXC53" s="205"/>
      <c r="PXD53" s="205"/>
      <c r="PXE53" s="205"/>
      <c r="PXF53" s="205"/>
      <c r="PXG53" s="205"/>
      <c r="PXH53" s="205"/>
      <c r="PXI53" s="205"/>
      <c r="PXJ53" s="205"/>
      <c r="PXK53" s="205"/>
      <c r="PXL53" s="205"/>
      <c r="PXM53" s="205"/>
      <c r="PXN53" s="205"/>
      <c r="PXO53" s="205"/>
      <c r="PXP53" s="205"/>
      <c r="PXQ53" s="205"/>
      <c r="PXR53" s="205"/>
      <c r="PXS53" s="205"/>
      <c r="PXT53" s="205"/>
      <c r="PXU53" s="205"/>
      <c r="PXV53" s="205"/>
      <c r="PXW53" s="205"/>
      <c r="PXX53" s="205"/>
      <c r="PXY53" s="205"/>
      <c r="PXZ53" s="205"/>
      <c r="PYA53" s="205"/>
      <c r="PYB53" s="205"/>
      <c r="PYC53" s="205"/>
      <c r="PYD53" s="205"/>
      <c r="PYE53" s="205"/>
      <c r="PYF53" s="205"/>
      <c r="PYG53" s="205"/>
      <c r="PYH53" s="205"/>
      <c r="PYI53" s="205"/>
      <c r="PYJ53" s="205"/>
      <c r="PYK53" s="205"/>
      <c r="PYL53" s="205"/>
      <c r="PYM53" s="205"/>
      <c r="PYN53" s="205"/>
      <c r="PYO53" s="205"/>
      <c r="PYP53" s="205"/>
      <c r="PYQ53" s="205"/>
      <c r="PYR53" s="205"/>
      <c r="PYS53" s="205"/>
      <c r="PYT53" s="205"/>
      <c r="PYU53" s="205"/>
      <c r="PYV53" s="205"/>
      <c r="PYW53" s="205"/>
      <c r="PYX53" s="205"/>
      <c r="PYY53" s="205"/>
      <c r="PYZ53" s="205"/>
      <c r="PZA53" s="205"/>
      <c r="PZB53" s="205"/>
      <c r="PZC53" s="205"/>
      <c r="PZD53" s="205"/>
      <c r="PZE53" s="205"/>
      <c r="PZF53" s="205"/>
      <c r="PZG53" s="205"/>
      <c r="PZH53" s="205"/>
      <c r="PZI53" s="205"/>
      <c r="PZJ53" s="205"/>
      <c r="PZK53" s="205"/>
      <c r="PZL53" s="205"/>
      <c r="PZM53" s="205"/>
      <c r="PZN53" s="205"/>
      <c r="PZO53" s="205"/>
      <c r="PZP53" s="205"/>
      <c r="PZQ53" s="205"/>
      <c r="PZR53" s="205"/>
      <c r="PZS53" s="205"/>
      <c r="PZT53" s="205"/>
      <c r="PZU53" s="205"/>
      <c r="PZV53" s="205"/>
      <c r="PZW53" s="205"/>
      <c r="PZX53" s="205"/>
      <c r="PZY53" s="205"/>
      <c r="PZZ53" s="205"/>
      <c r="QAA53" s="205"/>
      <c r="QAB53" s="205"/>
      <c r="QAC53" s="205"/>
      <c r="QAD53" s="205"/>
      <c r="QAE53" s="205"/>
      <c r="QAF53" s="205"/>
      <c r="QAG53" s="205"/>
      <c r="QAH53" s="205"/>
      <c r="QAI53" s="205"/>
      <c r="QAJ53" s="205"/>
      <c r="QAK53" s="205"/>
      <c r="QAL53" s="205"/>
      <c r="QAM53" s="205"/>
      <c r="QAN53" s="205"/>
      <c r="QAO53" s="205"/>
      <c r="QAP53" s="205"/>
      <c r="QAQ53" s="205"/>
      <c r="QAR53" s="205"/>
      <c r="QAS53" s="205"/>
      <c r="QAT53" s="205"/>
      <c r="QAU53" s="205"/>
      <c r="QAV53" s="205"/>
      <c r="QAW53" s="205"/>
      <c r="QAX53" s="205"/>
      <c r="QAY53" s="205"/>
      <c r="QAZ53" s="205"/>
      <c r="QBA53" s="205"/>
      <c r="QBB53" s="205"/>
      <c r="QBC53" s="205"/>
      <c r="QBD53" s="205"/>
      <c r="QBE53" s="205"/>
      <c r="QBF53" s="205"/>
      <c r="QBG53" s="205"/>
      <c r="QBH53" s="205"/>
      <c r="QBI53" s="205"/>
      <c r="QBJ53" s="205"/>
      <c r="QBK53" s="205"/>
      <c r="QBL53" s="205"/>
      <c r="QBM53" s="205"/>
      <c r="QBN53" s="205"/>
      <c r="QBO53" s="205"/>
      <c r="QBP53" s="205"/>
      <c r="QBQ53" s="205"/>
      <c r="QBR53" s="205"/>
      <c r="QBS53" s="205"/>
      <c r="QBT53" s="205"/>
      <c r="QBU53" s="205"/>
      <c r="QBV53" s="205"/>
      <c r="QBW53" s="205"/>
      <c r="QBX53" s="205"/>
      <c r="QBY53" s="205"/>
      <c r="QBZ53" s="205"/>
      <c r="QCA53" s="205"/>
      <c r="QCB53" s="205"/>
      <c r="QCC53" s="205"/>
      <c r="QCD53" s="205"/>
      <c r="QCE53" s="205"/>
      <c r="QCF53" s="205"/>
      <c r="QCG53" s="205"/>
      <c r="QCH53" s="205"/>
      <c r="QCI53" s="205"/>
      <c r="QCJ53" s="205"/>
      <c r="QCK53" s="205"/>
      <c r="QCL53" s="205"/>
      <c r="QCM53" s="205"/>
      <c r="QCN53" s="205"/>
      <c r="QCO53" s="205"/>
      <c r="QCP53" s="205"/>
      <c r="QCQ53" s="205"/>
      <c r="QCR53" s="205"/>
      <c r="QCS53" s="205"/>
      <c r="QCT53" s="205"/>
      <c r="QCU53" s="205"/>
      <c r="QCV53" s="205"/>
      <c r="QCW53" s="205"/>
      <c r="QCX53" s="205"/>
      <c r="QCY53" s="205"/>
      <c r="QCZ53" s="205"/>
      <c r="QDA53" s="205"/>
      <c r="QDB53" s="205"/>
      <c r="QDC53" s="205"/>
      <c r="QDD53" s="205"/>
      <c r="QDE53" s="205"/>
      <c r="QDF53" s="205"/>
      <c r="QDG53" s="205"/>
      <c r="QDH53" s="205"/>
      <c r="QDI53" s="205"/>
      <c r="QDJ53" s="205"/>
      <c r="QDK53" s="205"/>
      <c r="QDL53" s="205"/>
      <c r="QDM53" s="205"/>
      <c r="QDN53" s="205"/>
      <c r="QDO53" s="205"/>
      <c r="QDP53" s="205"/>
      <c r="QDQ53" s="205"/>
      <c r="QDR53" s="205"/>
      <c r="QDS53" s="205"/>
      <c r="QDT53" s="205"/>
      <c r="QDU53" s="205"/>
      <c r="QDV53" s="205"/>
      <c r="QDW53" s="205"/>
      <c r="QDX53" s="205"/>
      <c r="QDY53" s="205"/>
      <c r="QDZ53" s="205"/>
      <c r="QEA53" s="205"/>
      <c r="QEB53" s="205"/>
      <c r="QEC53" s="205"/>
      <c r="QED53" s="205"/>
      <c r="QEE53" s="205"/>
      <c r="QEF53" s="205"/>
      <c r="QEG53" s="205"/>
      <c r="QEH53" s="205"/>
      <c r="QEI53" s="205"/>
      <c r="QEJ53" s="205"/>
      <c r="QEK53" s="205"/>
      <c r="QEL53" s="205"/>
      <c r="QEM53" s="205"/>
      <c r="QEN53" s="205"/>
      <c r="QEO53" s="205"/>
      <c r="QEP53" s="205"/>
      <c r="QEQ53" s="205"/>
      <c r="QER53" s="205"/>
      <c r="QES53" s="205"/>
      <c r="QET53" s="205"/>
      <c r="QEU53" s="205"/>
      <c r="QEV53" s="205"/>
      <c r="QEW53" s="205"/>
      <c r="QEX53" s="205"/>
      <c r="QEY53" s="205"/>
      <c r="QEZ53" s="205"/>
      <c r="QFA53" s="205"/>
      <c r="QFB53" s="205"/>
      <c r="QFC53" s="205"/>
      <c r="QFD53" s="205"/>
      <c r="QFE53" s="205"/>
      <c r="QFF53" s="205"/>
      <c r="QFG53" s="205"/>
      <c r="QFH53" s="205"/>
      <c r="QFI53" s="205"/>
      <c r="QFJ53" s="205"/>
      <c r="QFK53" s="205"/>
      <c r="QFL53" s="205"/>
      <c r="QFM53" s="205"/>
      <c r="QFN53" s="205"/>
      <c r="QFO53" s="205"/>
      <c r="QFP53" s="205"/>
      <c r="QFQ53" s="205"/>
      <c r="QFR53" s="205"/>
      <c r="QFS53" s="205"/>
      <c r="QFT53" s="205"/>
      <c r="QFU53" s="205"/>
      <c r="QFV53" s="205"/>
      <c r="QFW53" s="205"/>
      <c r="QFX53" s="205"/>
      <c r="QFY53" s="205"/>
      <c r="QFZ53" s="205"/>
      <c r="QGA53" s="205"/>
      <c r="QGB53" s="205"/>
      <c r="QGC53" s="205"/>
      <c r="QGD53" s="205"/>
      <c r="QGE53" s="205"/>
      <c r="QGF53" s="205"/>
      <c r="QGG53" s="205"/>
      <c r="QGH53" s="205"/>
      <c r="QGI53" s="205"/>
      <c r="QGJ53" s="205"/>
      <c r="QGK53" s="205"/>
      <c r="QGL53" s="205"/>
      <c r="QGM53" s="205"/>
      <c r="QGN53" s="205"/>
      <c r="QGO53" s="205"/>
      <c r="QGP53" s="205"/>
      <c r="QGQ53" s="205"/>
      <c r="QGR53" s="205"/>
      <c r="QGS53" s="205"/>
      <c r="QGT53" s="205"/>
      <c r="QGU53" s="205"/>
      <c r="QGV53" s="205"/>
      <c r="QGW53" s="205"/>
      <c r="QGX53" s="205"/>
      <c r="QGY53" s="205"/>
      <c r="QGZ53" s="205"/>
      <c r="QHA53" s="205"/>
      <c r="QHB53" s="205"/>
      <c r="QHC53" s="205"/>
      <c r="QHD53" s="205"/>
      <c r="QHE53" s="205"/>
      <c r="QHF53" s="205"/>
      <c r="QHG53" s="205"/>
      <c r="QHH53" s="205"/>
      <c r="QHI53" s="205"/>
      <c r="QHJ53" s="205"/>
      <c r="QHK53" s="205"/>
      <c r="QHL53" s="205"/>
      <c r="QHM53" s="205"/>
      <c r="QHN53" s="205"/>
      <c r="QHO53" s="205"/>
      <c r="QHP53" s="205"/>
      <c r="QHQ53" s="205"/>
      <c r="QHR53" s="205"/>
      <c r="QHS53" s="205"/>
      <c r="QHT53" s="205"/>
      <c r="QHU53" s="205"/>
      <c r="QHV53" s="205"/>
      <c r="QHW53" s="205"/>
      <c r="QHX53" s="205"/>
      <c r="QHY53" s="205"/>
      <c r="QHZ53" s="205"/>
      <c r="QIA53" s="205"/>
      <c r="QIB53" s="205"/>
      <c r="QIC53" s="205"/>
      <c r="QID53" s="205"/>
      <c r="QIE53" s="205"/>
      <c r="QIF53" s="205"/>
      <c r="QIG53" s="205"/>
      <c r="QIH53" s="205"/>
      <c r="QII53" s="205"/>
      <c r="QIJ53" s="205"/>
      <c r="QIK53" s="205"/>
      <c r="QIL53" s="205"/>
      <c r="QIM53" s="205"/>
      <c r="QIN53" s="205"/>
      <c r="QIO53" s="205"/>
      <c r="QIP53" s="205"/>
      <c r="QIQ53" s="205"/>
      <c r="QIR53" s="205"/>
      <c r="QIS53" s="205"/>
      <c r="QIT53" s="205"/>
      <c r="QIU53" s="205"/>
      <c r="QIV53" s="205"/>
      <c r="QIW53" s="205"/>
      <c r="QIX53" s="205"/>
      <c r="QIY53" s="205"/>
      <c r="QIZ53" s="205"/>
      <c r="QJA53" s="205"/>
      <c r="QJB53" s="205"/>
      <c r="QJC53" s="205"/>
      <c r="QJD53" s="205"/>
      <c r="QJE53" s="205"/>
      <c r="QJF53" s="205"/>
      <c r="QJG53" s="205"/>
      <c r="QJH53" s="205"/>
      <c r="QJI53" s="205"/>
      <c r="QJJ53" s="205"/>
      <c r="QJK53" s="205"/>
      <c r="QJL53" s="205"/>
      <c r="QJM53" s="205"/>
      <c r="QJN53" s="205"/>
      <c r="QJO53" s="205"/>
      <c r="QJP53" s="205"/>
      <c r="QJQ53" s="205"/>
      <c r="QJR53" s="205"/>
      <c r="QJS53" s="205"/>
      <c r="QJT53" s="205"/>
      <c r="QJU53" s="205"/>
      <c r="QJV53" s="205"/>
      <c r="QJW53" s="205"/>
      <c r="QJX53" s="205"/>
      <c r="QJY53" s="205"/>
      <c r="QJZ53" s="205"/>
      <c r="QKA53" s="205"/>
      <c r="QKB53" s="205"/>
      <c r="QKC53" s="205"/>
      <c r="QKD53" s="205"/>
      <c r="QKE53" s="205"/>
      <c r="QKF53" s="205"/>
      <c r="QKG53" s="205"/>
      <c r="QKH53" s="205"/>
      <c r="QKI53" s="205"/>
      <c r="QKJ53" s="205"/>
      <c r="QKK53" s="205"/>
      <c r="QKL53" s="205"/>
      <c r="QKM53" s="205"/>
      <c r="QKN53" s="205"/>
      <c r="QKO53" s="205"/>
      <c r="QKP53" s="205"/>
      <c r="QKQ53" s="205"/>
      <c r="QKR53" s="205"/>
      <c r="QKS53" s="205"/>
      <c r="QKT53" s="205"/>
      <c r="QKU53" s="205"/>
      <c r="QKV53" s="205"/>
      <c r="QKW53" s="205"/>
      <c r="QKX53" s="205"/>
      <c r="QKY53" s="205"/>
      <c r="QKZ53" s="205"/>
      <c r="QLA53" s="205"/>
      <c r="QLB53" s="205"/>
      <c r="QLC53" s="205"/>
      <c r="QLD53" s="205"/>
      <c r="QLE53" s="205"/>
      <c r="QLF53" s="205"/>
      <c r="QLG53" s="205"/>
      <c r="QLH53" s="205"/>
      <c r="QLI53" s="205"/>
      <c r="QLJ53" s="205"/>
      <c r="QLK53" s="205"/>
      <c r="QLL53" s="205"/>
      <c r="QLM53" s="205"/>
      <c r="QLN53" s="205"/>
      <c r="QLO53" s="205"/>
      <c r="QLP53" s="205"/>
      <c r="QLQ53" s="205"/>
      <c r="QLR53" s="205"/>
      <c r="QLS53" s="205"/>
      <c r="QLT53" s="205"/>
      <c r="QLU53" s="205"/>
      <c r="QLV53" s="205"/>
      <c r="QLW53" s="205"/>
      <c r="QLX53" s="205"/>
      <c r="QLY53" s="205"/>
      <c r="QLZ53" s="205"/>
      <c r="QMA53" s="205"/>
      <c r="QMB53" s="205"/>
      <c r="QMC53" s="205"/>
      <c r="QMD53" s="205"/>
      <c r="QME53" s="205"/>
      <c r="QMF53" s="205"/>
      <c r="QMG53" s="205"/>
      <c r="QMH53" s="205"/>
      <c r="QMI53" s="205"/>
      <c r="QMJ53" s="205"/>
      <c r="QMK53" s="205"/>
      <c r="QML53" s="205"/>
      <c r="QMM53" s="205"/>
      <c r="QMN53" s="205"/>
      <c r="QMO53" s="205"/>
      <c r="QMP53" s="205"/>
      <c r="QMQ53" s="205"/>
      <c r="QMR53" s="205"/>
      <c r="QMS53" s="205"/>
      <c r="QMT53" s="205"/>
      <c r="QMU53" s="205"/>
      <c r="QMV53" s="205"/>
      <c r="QMW53" s="205"/>
      <c r="QMX53" s="205"/>
      <c r="QMY53" s="205"/>
      <c r="QMZ53" s="205"/>
      <c r="QNA53" s="205"/>
      <c r="QNB53" s="205"/>
      <c r="QNC53" s="205"/>
      <c r="QND53" s="205"/>
      <c r="QNE53" s="205"/>
      <c r="QNF53" s="205"/>
      <c r="QNG53" s="205"/>
      <c r="QNH53" s="205"/>
      <c r="QNI53" s="205"/>
      <c r="QNJ53" s="205"/>
      <c r="QNK53" s="205"/>
      <c r="QNL53" s="205"/>
      <c r="QNM53" s="205"/>
      <c r="QNN53" s="205"/>
      <c r="QNO53" s="205"/>
      <c r="QNP53" s="205"/>
      <c r="QNQ53" s="205"/>
      <c r="QNR53" s="205"/>
      <c r="QNS53" s="205"/>
      <c r="QNT53" s="205"/>
      <c r="QNU53" s="205"/>
      <c r="QNV53" s="205"/>
      <c r="QNW53" s="205"/>
      <c r="QNX53" s="205"/>
      <c r="QNY53" s="205"/>
      <c r="QNZ53" s="205"/>
      <c r="QOA53" s="205"/>
      <c r="QOB53" s="205"/>
      <c r="QOC53" s="205"/>
      <c r="QOD53" s="205"/>
      <c r="QOE53" s="205"/>
      <c r="QOF53" s="205"/>
      <c r="QOG53" s="205"/>
      <c r="QOH53" s="205"/>
      <c r="QOI53" s="205"/>
      <c r="QOJ53" s="205"/>
      <c r="QOK53" s="205"/>
      <c r="QOL53" s="205"/>
      <c r="QOM53" s="205"/>
      <c r="QON53" s="205"/>
      <c r="QOO53" s="205"/>
      <c r="QOP53" s="205"/>
      <c r="QOQ53" s="205"/>
      <c r="QOR53" s="205"/>
      <c r="QOS53" s="205"/>
      <c r="QOT53" s="205"/>
      <c r="QOU53" s="205"/>
      <c r="QOV53" s="205"/>
      <c r="QOW53" s="205"/>
      <c r="QOX53" s="205"/>
      <c r="QOY53" s="205"/>
      <c r="QOZ53" s="205"/>
      <c r="QPA53" s="205"/>
      <c r="QPB53" s="205"/>
      <c r="QPC53" s="205"/>
      <c r="QPD53" s="205"/>
      <c r="QPE53" s="205"/>
      <c r="QPF53" s="205"/>
      <c r="QPG53" s="205"/>
      <c r="QPH53" s="205"/>
      <c r="QPI53" s="205"/>
      <c r="QPJ53" s="205"/>
      <c r="QPK53" s="205"/>
      <c r="QPL53" s="205"/>
      <c r="QPM53" s="205"/>
      <c r="QPN53" s="205"/>
      <c r="QPO53" s="205"/>
      <c r="QPP53" s="205"/>
      <c r="QPQ53" s="205"/>
      <c r="QPR53" s="205"/>
      <c r="QPS53" s="205"/>
      <c r="QPT53" s="205"/>
      <c r="QPU53" s="205"/>
      <c r="QPV53" s="205"/>
      <c r="QPW53" s="205"/>
      <c r="QPX53" s="205"/>
      <c r="QPY53" s="205"/>
      <c r="QPZ53" s="205"/>
      <c r="QQA53" s="205"/>
      <c r="QQB53" s="205"/>
      <c r="QQC53" s="205"/>
      <c r="QQD53" s="205"/>
      <c r="QQE53" s="205"/>
      <c r="QQF53" s="205"/>
      <c r="QQG53" s="205"/>
      <c r="QQH53" s="205"/>
      <c r="QQI53" s="205"/>
      <c r="QQJ53" s="205"/>
      <c r="QQK53" s="205"/>
      <c r="QQL53" s="205"/>
      <c r="QQM53" s="205"/>
      <c r="QQN53" s="205"/>
      <c r="QQO53" s="205"/>
      <c r="QQP53" s="205"/>
      <c r="QQQ53" s="205"/>
      <c r="QQR53" s="205"/>
      <c r="QQS53" s="205"/>
      <c r="QQT53" s="205"/>
      <c r="QQU53" s="205"/>
      <c r="QQV53" s="205"/>
      <c r="QQW53" s="205"/>
      <c r="QQX53" s="205"/>
      <c r="QQY53" s="205"/>
      <c r="QQZ53" s="205"/>
      <c r="QRA53" s="205"/>
      <c r="QRB53" s="205"/>
      <c r="QRC53" s="205"/>
      <c r="QRD53" s="205"/>
      <c r="QRE53" s="205"/>
      <c r="QRF53" s="205"/>
      <c r="QRG53" s="205"/>
      <c r="QRH53" s="205"/>
      <c r="QRI53" s="205"/>
      <c r="QRJ53" s="205"/>
      <c r="QRK53" s="205"/>
      <c r="QRL53" s="205"/>
      <c r="QRM53" s="205"/>
      <c r="QRN53" s="205"/>
      <c r="QRO53" s="205"/>
      <c r="QRP53" s="205"/>
      <c r="QRQ53" s="205"/>
      <c r="QRR53" s="205"/>
      <c r="QRS53" s="205"/>
      <c r="QRT53" s="205"/>
      <c r="QRU53" s="205"/>
      <c r="QRV53" s="205"/>
      <c r="QRW53" s="205"/>
      <c r="QRX53" s="205"/>
      <c r="QRY53" s="205"/>
      <c r="QRZ53" s="205"/>
      <c r="QSA53" s="205"/>
      <c r="QSB53" s="205"/>
      <c r="QSC53" s="205"/>
      <c r="QSD53" s="205"/>
      <c r="QSE53" s="205"/>
      <c r="QSF53" s="205"/>
      <c r="QSG53" s="205"/>
      <c r="QSH53" s="205"/>
      <c r="QSI53" s="205"/>
      <c r="QSJ53" s="205"/>
      <c r="QSK53" s="205"/>
      <c r="QSL53" s="205"/>
      <c r="QSM53" s="205"/>
      <c r="QSN53" s="205"/>
      <c r="QSO53" s="205"/>
      <c r="QSP53" s="205"/>
      <c r="QSQ53" s="205"/>
      <c r="QSR53" s="205"/>
      <c r="QSS53" s="205"/>
      <c r="QST53" s="205"/>
      <c r="QSU53" s="205"/>
      <c r="QSV53" s="205"/>
      <c r="QSW53" s="205"/>
      <c r="QSX53" s="205"/>
      <c r="QSY53" s="205"/>
      <c r="QSZ53" s="205"/>
      <c r="QTA53" s="205"/>
      <c r="QTB53" s="205"/>
      <c r="QTC53" s="205"/>
      <c r="QTD53" s="205"/>
      <c r="QTE53" s="205"/>
      <c r="QTF53" s="205"/>
      <c r="QTG53" s="205"/>
      <c r="QTH53" s="205"/>
      <c r="QTI53" s="205"/>
      <c r="QTJ53" s="205"/>
      <c r="QTK53" s="205"/>
      <c r="QTL53" s="205"/>
      <c r="QTM53" s="205"/>
      <c r="QTN53" s="205"/>
      <c r="QTO53" s="205"/>
      <c r="QTP53" s="205"/>
      <c r="QTQ53" s="205"/>
      <c r="QTR53" s="205"/>
      <c r="QTS53" s="205"/>
      <c r="QTT53" s="205"/>
      <c r="QTU53" s="205"/>
      <c r="QTV53" s="205"/>
      <c r="QTW53" s="205"/>
      <c r="QTX53" s="205"/>
      <c r="QTY53" s="205"/>
      <c r="QTZ53" s="205"/>
      <c r="QUA53" s="205"/>
      <c r="QUB53" s="205"/>
      <c r="QUC53" s="205"/>
      <c r="QUD53" s="205"/>
      <c r="QUE53" s="205"/>
      <c r="QUF53" s="205"/>
      <c r="QUG53" s="205"/>
      <c r="QUH53" s="205"/>
      <c r="QUI53" s="205"/>
      <c r="QUJ53" s="205"/>
      <c r="QUK53" s="205"/>
      <c r="QUL53" s="205"/>
      <c r="QUM53" s="205"/>
      <c r="QUN53" s="205"/>
      <c r="QUO53" s="205"/>
      <c r="QUP53" s="205"/>
      <c r="QUQ53" s="205"/>
      <c r="QUR53" s="205"/>
      <c r="QUS53" s="205"/>
      <c r="QUT53" s="205"/>
      <c r="QUU53" s="205"/>
      <c r="QUV53" s="205"/>
      <c r="QUW53" s="205"/>
      <c r="QUX53" s="205"/>
      <c r="QUY53" s="205"/>
      <c r="QUZ53" s="205"/>
      <c r="QVA53" s="205"/>
      <c r="QVB53" s="205"/>
      <c r="QVC53" s="205"/>
      <c r="QVD53" s="205"/>
      <c r="QVE53" s="205"/>
      <c r="QVF53" s="205"/>
      <c r="QVG53" s="205"/>
      <c r="QVH53" s="205"/>
      <c r="QVI53" s="205"/>
      <c r="QVJ53" s="205"/>
      <c r="QVK53" s="205"/>
      <c r="QVL53" s="205"/>
      <c r="QVM53" s="205"/>
      <c r="QVN53" s="205"/>
      <c r="QVO53" s="205"/>
      <c r="QVP53" s="205"/>
      <c r="QVQ53" s="205"/>
      <c r="QVR53" s="205"/>
      <c r="QVS53" s="205"/>
      <c r="QVT53" s="205"/>
      <c r="QVU53" s="205"/>
      <c r="QVV53" s="205"/>
      <c r="QVW53" s="205"/>
      <c r="QVX53" s="205"/>
      <c r="QVY53" s="205"/>
      <c r="QVZ53" s="205"/>
      <c r="QWA53" s="205"/>
      <c r="QWB53" s="205"/>
      <c r="QWC53" s="205"/>
      <c r="QWD53" s="205"/>
      <c r="QWE53" s="205"/>
      <c r="QWF53" s="205"/>
      <c r="QWG53" s="205"/>
      <c r="QWH53" s="205"/>
      <c r="QWI53" s="205"/>
      <c r="QWJ53" s="205"/>
      <c r="QWK53" s="205"/>
      <c r="QWL53" s="205"/>
      <c r="QWM53" s="205"/>
      <c r="QWN53" s="205"/>
      <c r="QWO53" s="205"/>
      <c r="QWP53" s="205"/>
      <c r="QWQ53" s="205"/>
      <c r="QWR53" s="205"/>
      <c r="QWS53" s="205"/>
      <c r="QWT53" s="205"/>
      <c r="QWU53" s="205"/>
      <c r="QWV53" s="205"/>
      <c r="QWW53" s="205"/>
      <c r="QWX53" s="205"/>
      <c r="QWY53" s="205"/>
      <c r="QWZ53" s="205"/>
      <c r="QXA53" s="205"/>
      <c r="QXB53" s="205"/>
      <c r="QXC53" s="205"/>
      <c r="QXD53" s="205"/>
      <c r="QXE53" s="205"/>
      <c r="QXF53" s="205"/>
      <c r="QXG53" s="205"/>
      <c r="QXH53" s="205"/>
      <c r="QXI53" s="205"/>
      <c r="QXJ53" s="205"/>
      <c r="QXK53" s="205"/>
      <c r="QXL53" s="205"/>
      <c r="QXM53" s="205"/>
      <c r="QXN53" s="205"/>
      <c r="QXO53" s="205"/>
      <c r="QXP53" s="205"/>
      <c r="QXQ53" s="205"/>
      <c r="QXR53" s="205"/>
      <c r="QXS53" s="205"/>
      <c r="QXT53" s="205"/>
      <c r="QXU53" s="205"/>
      <c r="QXV53" s="205"/>
      <c r="QXW53" s="205"/>
      <c r="QXX53" s="205"/>
      <c r="QXY53" s="205"/>
      <c r="QXZ53" s="205"/>
      <c r="QYA53" s="205"/>
      <c r="QYB53" s="205"/>
      <c r="QYC53" s="205"/>
      <c r="QYD53" s="205"/>
      <c r="QYE53" s="205"/>
      <c r="QYF53" s="205"/>
      <c r="QYG53" s="205"/>
      <c r="QYH53" s="205"/>
      <c r="QYI53" s="205"/>
      <c r="QYJ53" s="205"/>
      <c r="QYK53" s="205"/>
      <c r="QYL53" s="205"/>
      <c r="QYM53" s="205"/>
      <c r="QYN53" s="205"/>
      <c r="QYO53" s="205"/>
      <c r="QYP53" s="205"/>
      <c r="QYQ53" s="205"/>
      <c r="QYR53" s="205"/>
      <c r="QYS53" s="205"/>
      <c r="QYT53" s="205"/>
      <c r="QYU53" s="205"/>
      <c r="QYV53" s="205"/>
      <c r="QYW53" s="205"/>
      <c r="QYX53" s="205"/>
      <c r="QYY53" s="205"/>
      <c r="QYZ53" s="205"/>
      <c r="QZA53" s="205"/>
      <c r="QZB53" s="205"/>
      <c r="QZC53" s="205"/>
      <c r="QZD53" s="205"/>
      <c r="QZE53" s="205"/>
      <c r="QZF53" s="205"/>
      <c r="QZG53" s="205"/>
      <c r="QZH53" s="205"/>
      <c r="QZI53" s="205"/>
      <c r="QZJ53" s="205"/>
      <c r="QZK53" s="205"/>
      <c r="QZL53" s="205"/>
      <c r="QZM53" s="205"/>
      <c r="QZN53" s="205"/>
      <c r="QZO53" s="205"/>
      <c r="QZP53" s="205"/>
      <c r="QZQ53" s="205"/>
      <c r="QZR53" s="205"/>
      <c r="QZS53" s="205"/>
      <c r="QZT53" s="205"/>
      <c r="QZU53" s="205"/>
      <c r="QZV53" s="205"/>
      <c r="QZW53" s="205"/>
      <c r="QZX53" s="205"/>
      <c r="QZY53" s="205"/>
      <c r="QZZ53" s="205"/>
      <c r="RAA53" s="205"/>
      <c r="RAB53" s="205"/>
      <c r="RAC53" s="205"/>
      <c r="RAD53" s="205"/>
      <c r="RAE53" s="205"/>
      <c r="RAF53" s="205"/>
      <c r="RAG53" s="205"/>
      <c r="RAH53" s="205"/>
      <c r="RAI53" s="205"/>
      <c r="RAJ53" s="205"/>
      <c r="RAK53" s="205"/>
      <c r="RAL53" s="205"/>
      <c r="RAM53" s="205"/>
      <c r="RAN53" s="205"/>
      <c r="RAO53" s="205"/>
      <c r="RAP53" s="205"/>
      <c r="RAQ53" s="205"/>
      <c r="RAR53" s="205"/>
      <c r="RAS53" s="205"/>
      <c r="RAT53" s="205"/>
      <c r="RAU53" s="205"/>
      <c r="RAV53" s="205"/>
      <c r="RAW53" s="205"/>
      <c r="RAX53" s="205"/>
      <c r="RAY53" s="205"/>
      <c r="RAZ53" s="205"/>
      <c r="RBA53" s="205"/>
      <c r="RBB53" s="205"/>
      <c r="RBC53" s="205"/>
      <c r="RBD53" s="205"/>
      <c r="RBE53" s="205"/>
      <c r="RBF53" s="205"/>
      <c r="RBG53" s="205"/>
      <c r="RBH53" s="205"/>
      <c r="RBI53" s="205"/>
      <c r="RBJ53" s="205"/>
      <c r="RBK53" s="205"/>
      <c r="RBL53" s="205"/>
      <c r="RBM53" s="205"/>
      <c r="RBN53" s="205"/>
      <c r="RBO53" s="205"/>
      <c r="RBP53" s="205"/>
      <c r="RBQ53" s="205"/>
      <c r="RBR53" s="205"/>
      <c r="RBS53" s="205"/>
      <c r="RBT53" s="205"/>
      <c r="RBU53" s="205"/>
      <c r="RBV53" s="205"/>
      <c r="RBW53" s="205"/>
      <c r="RBX53" s="205"/>
      <c r="RBY53" s="205"/>
      <c r="RBZ53" s="205"/>
      <c r="RCA53" s="205"/>
      <c r="RCB53" s="205"/>
      <c r="RCC53" s="205"/>
      <c r="RCD53" s="205"/>
      <c r="RCE53" s="205"/>
      <c r="RCF53" s="205"/>
      <c r="RCG53" s="205"/>
      <c r="RCH53" s="205"/>
      <c r="RCI53" s="205"/>
      <c r="RCJ53" s="205"/>
      <c r="RCK53" s="205"/>
      <c r="RCL53" s="205"/>
      <c r="RCM53" s="205"/>
      <c r="RCN53" s="205"/>
      <c r="RCO53" s="205"/>
      <c r="RCP53" s="205"/>
      <c r="RCQ53" s="205"/>
      <c r="RCR53" s="205"/>
      <c r="RCS53" s="205"/>
      <c r="RCT53" s="205"/>
      <c r="RCU53" s="205"/>
      <c r="RCV53" s="205"/>
      <c r="RCW53" s="205"/>
      <c r="RCX53" s="205"/>
      <c r="RCY53" s="205"/>
      <c r="RCZ53" s="205"/>
      <c r="RDA53" s="205"/>
      <c r="RDB53" s="205"/>
      <c r="RDC53" s="205"/>
      <c r="RDD53" s="205"/>
      <c r="RDE53" s="205"/>
      <c r="RDF53" s="205"/>
      <c r="RDG53" s="205"/>
      <c r="RDH53" s="205"/>
      <c r="RDI53" s="205"/>
      <c r="RDJ53" s="205"/>
      <c r="RDK53" s="205"/>
      <c r="RDL53" s="205"/>
      <c r="RDM53" s="205"/>
      <c r="RDN53" s="205"/>
      <c r="RDO53" s="205"/>
      <c r="RDP53" s="205"/>
      <c r="RDQ53" s="205"/>
      <c r="RDR53" s="205"/>
      <c r="RDS53" s="205"/>
      <c r="RDT53" s="205"/>
      <c r="RDU53" s="205"/>
      <c r="RDV53" s="205"/>
      <c r="RDW53" s="205"/>
      <c r="RDX53" s="205"/>
      <c r="RDY53" s="205"/>
      <c r="RDZ53" s="205"/>
      <c r="REA53" s="205"/>
      <c r="REB53" s="205"/>
      <c r="REC53" s="205"/>
      <c r="RED53" s="205"/>
      <c r="REE53" s="205"/>
      <c r="REF53" s="205"/>
      <c r="REG53" s="205"/>
      <c r="REH53" s="205"/>
      <c r="REI53" s="205"/>
      <c r="REJ53" s="205"/>
      <c r="REK53" s="205"/>
      <c r="REL53" s="205"/>
      <c r="REM53" s="205"/>
      <c r="REN53" s="205"/>
      <c r="REO53" s="205"/>
      <c r="REP53" s="205"/>
      <c r="REQ53" s="205"/>
      <c r="RER53" s="205"/>
      <c r="RES53" s="205"/>
      <c r="RET53" s="205"/>
      <c r="REU53" s="205"/>
      <c r="REV53" s="205"/>
      <c r="REW53" s="205"/>
      <c r="REX53" s="205"/>
      <c r="REY53" s="205"/>
      <c r="REZ53" s="205"/>
      <c r="RFA53" s="205"/>
      <c r="RFB53" s="205"/>
      <c r="RFC53" s="205"/>
      <c r="RFD53" s="205"/>
      <c r="RFE53" s="205"/>
      <c r="RFF53" s="205"/>
      <c r="RFG53" s="205"/>
      <c r="RFH53" s="205"/>
      <c r="RFI53" s="205"/>
      <c r="RFJ53" s="205"/>
      <c r="RFK53" s="205"/>
      <c r="RFL53" s="205"/>
      <c r="RFM53" s="205"/>
      <c r="RFN53" s="205"/>
      <c r="RFO53" s="205"/>
      <c r="RFP53" s="205"/>
      <c r="RFQ53" s="205"/>
      <c r="RFR53" s="205"/>
      <c r="RFS53" s="205"/>
      <c r="RFT53" s="205"/>
      <c r="RFU53" s="205"/>
      <c r="RFV53" s="205"/>
      <c r="RFW53" s="205"/>
      <c r="RFX53" s="205"/>
      <c r="RFY53" s="205"/>
      <c r="RFZ53" s="205"/>
      <c r="RGA53" s="205"/>
      <c r="RGB53" s="205"/>
      <c r="RGC53" s="205"/>
      <c r="RGD53" s="205"/>
      <c r="RGE53" s="205"/>
      <c r="RGF53" s="205"/>
      <c r="RGG53" s="205"/>
      <c r="RGH53" s="205"/>
      <c r="RGI53" s="205"/>
      <c r="RGJ53" s="205"/>
      <c r="RGK53" s="205"/>
      <c r="RGL53" s="205"/>
      <c r="RGM53" s="205"/>
      <c r="RGN53" s="205"/>
      <c r="RGO53" s="205"/>
      <c r="RGP53" s="205"/>
      <c r="RGQ53" s="205"/>
      <c r="RGR53" s="205"/>
      <c r="RGS53" s="205"/>
      <c r="RGT53" s="205"/>
      <c r="RGU53" s="205"/>
      <c r="RGV53" s="205"/>
      <c r="RGW53" s="205"/>
      <c r="RGX53" s="205"/>
      <c r="RGY53" s="205"/>
      <c r="RGZ53" s="205"/>
      <c r="RHA53" s="205"/>
      <c r="RHB53" s="205"/>
      <c r="RHC53" s="205"/>
      <c r="RHD53" s="205"/>
      <c r="RHE53" s="205"/>
      <c r="RHF53" s="205"/>
      <c r="RHG53" s="205"/>
      <c r="RHH53" s="205"/>
      <c r="RHI53" s="205"/>
      <c r="RHJ53" s="205"/>
      <c r="RHK53" s="205"/>
      <c r="RHL53" s="205"/>
      <c r="RHM53" s="205"/>
      <c r="RHN53" s="205"/>
      <c r="RHO53" s="205"/>
      <c r="RHP53" s="205"/>
      <c r="RHQ53" s="205"/>
      <c r="RHR53" s="205"/>
      <c r="RHS53" s="205"/>
      <c r="RHT53" s="205"/>
      <c r="RHU53" s="205"/>
      <c r="RHV53" s="205"/>
      <c r="RHW53" s="205"/>
      <c r="RHX53" s="205"/>
      <c r="RHY53" s="205"/>
      <c r="RHZ53" s="205"/>
      <c r="RIA53" s="205"/>
      <c r="RIB53" s="205"/>
      <c r="RIC53" s="205"/>
      <c r="RID53" s="205"/>
      <c r="RIE53" s="205"/>
      <c r="RIF53" s="205"/>
      <c r="RIG53" s="205"/>
      <c r="RIH53" s="205"/>
      <c r="RII53" s="205"/>
      <c r="RIJ53" s="205"/>
      <c r="RIK53" s="205"/>
      <c r="RIL53" s="205"/>
      <c r="RIM53" s="205"/>
      <c r="RIN53" s="205"/>
      <c r="RIO53" s="205"/>
      <c r="RIP53" s="205"/>
      <c r="RIQ53" s="205"/>
      <c r="RIR53" s="205"/>
      <c r="RIS53" s="205"/>
      <c r="RIT53" s="205"/>
      <c r="RIU53" s="205"/>
      <c r="RIV53" s="205"/>
      <c r="RIW53" s="205"/>
      <c r="RIX53" s="205"/>
      <c r="RIY53" s="205"/>
      <c r="RIZ53" s="205"/>
      <c r="RJA53" s="205"/>
      <c r="RJB53" s="205"/>
      <c r="RJC53" s="205"/>
      <c r="RJD53" s="205"/>
      <c r="RJE53" s="205"/>
      <c r="RJF53" s="205"/>
      <c r="RJG53" s="205"/>
      <c r="RJH53" s="205"/>
      <c r="RJI53" s="205"/>
      <c r="RJJ53" s="205"/>
      <c r="RJK53" s="205"/>
      <c r="RJL53" s="205"/>
      <c r="RJM53" s="205"/>
      <c r="RJN53" s="205"/>
      <c r="RJO53" s="205"/>
      <c r="RJP53" s="205"/>
      <c r="RJQ53" s="205"/>
      <c r="RJR53" s="205"/>
      <c r="RJS53" s="205"/>
      <c r="RJT53" s="205"/>
      <c r="RJU53" s="205"/>
      <c r="RJV53" s="205"/>
      <c r="RJW53" s="205"/>
      <c r="RJX53" s="205"/>
      <c r="RJY53" s="205"/>
      <c r="RJZ53" s="205"/>
      <c r="RKA53" s="205"/>
      <c r="RKB53" s="205"/>
      <c r="RKC53" s="205"/>
      <c r="RKD53" s="205"/>
      <c r="RKE53" s="205"/>
      <c r="RKF53" s="205"/>
      <c r="RKG53" s="205"/>
      <c r="RKH53" s="205"/>
      <c r="RKI53" s="205"/>
      <c r="RKJ53" s="205"/>
      <c r="RKK53" s="205"/>
      <c r="RKL53" s="205"/>
      <c r="RKM53" s="205"/>
      <c r="RKN53" s="205"/>
      <c r="RKO53" s="205"/>
      <c r="RKP53" s="205"/>
      <c r="RKQ53" s="205"/>
      <c r="RKR53" s="205"/>
      <c r="RKS53" s="205"/>
      <c r="RKT53" s="205"/>
      <c r="RKU53" s="205"/>
      <c r="RKV53" s="205"/>
      <c r="RKW53" s="205"/>
      <c r="RKX53" s="205"/>
      <c r="RKY53" s="205"/>
      <c r="RKZ53" s="205"/>
      <c r="RLA53" s="205"/>
      <c r="RLB53" s="205"/>
      <c r="RLC53" s="205"/>
      <c r="RLD53" s="205"/>
      <c r="RLE53" s="205"/>
      <c r="RLF53" s="205"/>
      <c r="RLG53" s="205"/>
      <c r="RLH53" s="205"/>
      <c r="RLI53" s="205"/>
      <c r="RLJ53" s="205"/>
      <c r="RLK53" s="205"/>
      <c r="RLL53" s="205"/>
      <c r="RLM53" s="205"/>
      <c r="RLN53" s="205"/>
      <c r="RLO53" s="205"/>
      <c r="RLP53" s="205"/>
      <c r="RLQ53" s="205"/>
      <c r="RLR53" s="205"/>
      <c r="RLS53" s="205"/>
      <c r="RLT53" s="205"/>
      <c r="RLU53" s="205"/>
      <c r="RLV53" s="205"/>
      <c r="RLW53" s="205"/>
      <c r="RLX53" s="205"/>
      <c r="RLY53" s="205"/>
      <c r="RLZ53" s="205"/>
      <c r="RMA53" s="205"/>
      <c r="RMB53" s="205"/>
      <c r="RMC53" s="205"/>
      <c r="RMD53" s="205"/>
      <c r="RME53" s="205"/>
      <c r="RMF53" s="205"/>
      <c r="RMG53" s="205"/>
      <c r="RMH53" s="205"/>
      <c r="RMI53" s="205"/>
      <c r="RMJ53" s="205"/>
      <c r="RMK53" s="205"/>
      <c r="RML53" s="205"/>
      <c r="RMM53" s="205"/>
      <c r="RMN53" s="205"/>
      <c r="RMO53" s="205"/>
      <c r="RMP53" s="205"/>
      <c r="RMQ53" s="205"/>
      <c r="RMR53" s="205"/>
      <c r="RMS53" s="205"/>
      <c r="RMT53" s="205"/>
      <c r="RMU53" s="205"/>
      <c r="RMV53" s="205"/>
      <c r="RMW53" s="205"/>
      <c r="RMX53" s="205"/>
      <c r="RMY53" s="205"/>
      <c r="RMZ53" s="205"/>
      <c r="RNA53" s="205"/>
      <c r="RNB53" s="205"/>
      <c r="RNC53" s="205"/>
      <c r="RND53" s="205"/>
      <c r="RNE53" s="205"/>
      <c r="RNF53" s="205"/>
      <c r="RNG53" s="205"/>
      <c r="RNH53" s="205"/>
      <c r="RNI53" s="205"/>
      <c r="RNJ53" s="205"/>
      <c r="RNK53" s="205"/>
      <c r="RNL53" s="205"/>
      <c r="RNM53" s="205"/>
      <c r="RNN53" s="205"/>
      <c r="RNO53" s="205"/>
      <c r="RNP53" s="205"/>
      <c r="RNQ53" s="205"/>
      <c r="RNR53" s="205"/>
      <c r="RNS53" s="205"/>
      <c r="RNT53" s="205"/>
      <c r="RNU53" s="205"/>
      <c r="RNV53" s="205"/>
      <c r="RNW53" s="205"/>
      <c r="RNX53" s="205"/>
      <c r="RNY53" s="205"/>
      <c r="RNZ53" s="205"/>
      <c r="ROA53" s="205"/>
      <c r="ROB53" s="205"/>
      <c r="ROC53" s="205"/>
      <c r="ROD53" s="205"/>
      <c r="ROE53" s="205"/>
      <c r="ROF53" s="205"/>
      <c r="ROG53" s="205"/>
      <c r="ROH53" s="205"/>
      <c r="ROI53" s="205"/>
      <c r="ROJ53" s="205"/>
      <c r="ROK53" s="205"/>
      <c r="ROL53" s="205"/>
      <c r="ROM53" s="205"/>
      <c r="RON53" s="205"/>
      <c r="ROO53" s="205"/>
      <c r="ROP53" s="205"/>
      <c r="ROQ53" s="205"/>
      <c r="ROR53" s="205"/>
      <c r="ROS53" s="205"/>
      <c r="ROT53" s="205"/>
      <c r="ROU53" s="205"/>
      <c r="ROV53" s="205"/>
      <c r="ROW53" s="205"/>
      <c r="ROX53" s="205"/>
      <c r="ROY53" s="205"/>
      <c r="ROZ53" s="205"/>
      <c r="RPA53" s="205"/>
      <c r="RPB53" s="205"/>
      <c r="RPC53" s="205"/>
      <c r="RPD53" s="205"/>
      <c r="RPE53" s="205"/>
      <c r="RPF53" s="205"/>
      <c r="RPG53" s="205"/>
      <c r="RPH53" s="205"/>
      <c r="RPI53" s="205"/>
      <c r="RPJ53" s="205"/>
      <c r="RPK53" s="205"/>
      <c r="RPL53" s="205"/>
      <c r="RPM53" s="205"/>
      <c r="RPN53" s="205"/>
      <c r="RPO53" s="205"/>
      <c r="RPP53" s="205"/>
      <c r="RPQ53" s="205"/>
      <c r="RPR53" s="205"/>
      <c r="RPS53" s="205"/>
      <c r="RPT53" s="205"/>
      <c r="RPU53" s="205"/>
      <c r="RPV53" s="205"/>
      <c r="RPW53" s="205"/>
      <c r="RPX53" s="205"/>
      <c r="RPY53" s="205"/>
      <c r="RPZ53" s="205"/>
      <c r="RQA53" s="205"/>
      <c r="RQB53" s="205"/>
      <c r="RQC53" s="205"/>
      <c r="RQD53" s="205"/>
      <c r="RQE53" s="205"/>
      <c r="RQF53" s="205"/>
      <c r="RQG53" s="205"/>
      <c r="RQH53" s="205"/>
      <c r="RQI53" s="205"/>
      <c r="RQJ53" s="205"/>
      <c r="RQK53" s="205"/>
      <c r="RQL53" s="205"/>
      <c r="RQM53" s="205"/>
      <c r="RQN53" s="205"/>
      <c r="RQO53" s="205"/>
      <c r="RQP53" s="205"/>
      <c r="RQQ53" s="205"/>
      <c r="RQR53" s="205"/>
      <c r="RQS53" s="205"/>
      <c r="RQT53" s="205"/>
      <c r="RQU53" s="205"/>
      <c r="RQV53" s="205"/>
      <c r="RQW53" s="205"/>
      <c r="RQX53" s="205"/>
      <c r="RQY53" s="205"/>
      <c r="RQZ53" s="205"/>
      <c r="RRA53" s="205"/>
      <c r="RRB53" s="205"/>
      <c r="RRC53" s="205"/>
      <c r="RRD53" s="205"/>
      <c r="RRE53" s="205"/>
      <c r="RRF53" s="205"/>
      <c r="RRG53" s="205"/>
      <c r="RRH53" s="205"/>
      <c r="RRI53" s="205"/>
      <c r="RRJ53" s="205"/>
      <c r="RRK53" s="205"/>
      <c r="RRL53" s="205"/>
      <c r="RRM53" s="205"/>
      <c r="RRN53" s="205"/>
      <c r="RRO53" s="205"/>
      <c r="RRP53" s="205"/>
      <c r="RRQ53" s="205"/>
      <c r="RRR53" s="205"/>
      <c r="RRS53" s="205"/>
      <c r="RRT53" s="205"/>
      <c r="RRU53" s="205"/>
      <c r="RRV53" s="205"/>
      <c r="RRW53" s="205"/>
      <c r="RRX53" s="205"/>
      <c r="RRY53" s="205"/>
      <c r="RRZ53" s="205"/>
      <c r="RSA53" s="205"/>
      <c r="RSB53" s="205"/>
      <c r="RSC53" s="205"/>
      <c r="RSD53" s="205"/>
      <c r="RSE53" s="205"/>
      <c r="RSF53" s="205"/>
      <c r="RSG53" s="205"/>
      <c r="RSH53" s="205"/>
      <c r="RSI53" s="205"/>
      <c r="RSJ53" s="205"/>
      <c r="RSK53" s="205"/>
      <c r="RSL53" s="205"/>
      <c r="RSM53" s="205"/>
      <c r="RSN53" s="205"/>
      <c r="RSO53" s="205"/>
      <c r="RSP53" s="205"/>
      <c r="RSQ53" s="205"/>
      <c r="RSR53" s="205"/>
      <c r="RSS53" s="205"/>
      <c r="RST53" s="205"/>
      <c r="RSU53" s="205"/>
      <c r="RSV53" s="205"/>
      <c r="RSW53" s="205"/>
      <c r="RSX53" s="205"/>
      <c r="RSY53" s="205"/>
      <c r="RSZ53" s="205"/>
      <c r="RTA53" s="205"/>
      <c r="RTB53" s="205"/>
      <c r="RTC53" s="205"/>
      <c r="RTD53" s="205"/>
      <c r="RTE53" s="205"/>
      <c r="RTF53" s="205"/>
      <c r="RTG53" s="205"/>
      <c r="RTH53" s="205"/>
      <c r="RTI53" s="205"/>
      <c r="RTJ53" s="205"/>
      <c r="RTK53" s="205"/>
      <c r="RTL53" s="205"/>
      <c r="RTM53" s="205"/>
      <c r="RTN53" s="205"/>
      <c r="RTO53" s="205"/>
      <c r="RTP53" s="205"/>
      <c r="RTQ53" s="205"/>
      <c r="RTR53" s="205"/>
      <c r="RTS53" s="205"/>
      <c r="RTT53" s="205"/>
      <c r="RTU53" s="205"/>
      <c r="RTV53" s="205"/>
      <c r="RTW53" s="205"/>
      <c r="RTX53" s="205"/>
      <c r="RTY53" s="205"/>
      <c r="RTZ53" s="205"/>
      <c r="RUA53" s="205"/>
      <c r="RUB53" s="205"/>
      <c r="RUC53" s="205"/>
      <c r="RUD53" s="205"/>
      <c r="RUE53" s="205"/>
      <c r="RUF53" s="205"/>
      <c r="RUG53" s="205"/>
      <c r="RUH53" s="205"/>
      <c r="RUI53" s="205"/>
      <c r="RUJ53" s="205"/>
      <c r="RUK53" s="205"/>
      <c r="RUL53" s="205"/>
      <c r="RUM53" s="205"/>
      <c r="RUN53" s="205"/>
      <c r="RUO53" s="205"/>
      <c r="RUP53" s="205"/>
      <c r="RUQ53" s="205"/>
      <c r="RUR53" s="205"/>
      <c r="RUS53" s="205"/>
      <c r="RUT53" s="205"/>
      <c r="RUU53" s="205"/>
      <c r="RUV53" s="205"/>
      <c r="RUW53" s="205"/>
      <c r="RUX53" s="205"/>
      <c r="RUY53" s="205"/>
      <c r="RUZ53" s="205"/>
      <c r="RVA53" s="205"/>
      <c r="RVB53" s="205"/>
      <c r="RVC53" s="205"/>
      <c r="RVD53" s="205"/>
      <c r="RVE53" s="205"/>
      <c r="RVF53" s="205"/>
      <c r="RVG53" s="205"/>
      <c r="RVH53" s="205"/>
      <c r="RVI53" s="205"/>
      <c r="RVJ53" s="205"/>
      <c r="RVK53" s="205"/>
      <c r="RVL53" s="205"/>
      <c r="RVM53" s="205"/>
      <c r="RVN53" s="205"/>
      <c r="RVO53" s="205"/>
      <c r="RVP53" s="205"/>
      <c r="RVQ53" s="205"/>
      <c r="RVR53" s="205"/>
      <c r="RVS53" s="205"/>
      <c r="RVT53" s="205"/>
      <c r="RVU53" s="205"/>
      <c r="RVV53" s="205"/>
      <c r="RVW53" s="205"/>
      <c r="RVX53" s="205"/>
      <c r="RVY53" s="205"/>
      <c r="RVZ53" s="205"/>
      <c r="RWA53" s="205"/>
      <c r="RWB53" s="205"/>
      <c r="RWC53" s="205"/>
      <c r="RWD53" s="205"/>
      <c r="RWE53" s="205"/>
      <c r="RWF53" s="205"/>
      <c r="RWG53" s="205"/>
      <c r="RWH53" s="205"/>
      <c r="RWI53" s="205"/>
      <c r="RWJ53" s="205"/>
      <c r="RWK53" s="205"/>
      <c r="RWL53" s="205"/>
      <c r="RWM53" s="205"/>
      <c r="RWN53" s="205"/>
      <c r="RWO53" s="205"/>
      <c r="RWP53" s="205"/>
      <c r="RWQ53" s="205"/>
      <c r="RWR53" s="205"/>
      <c r="RWS53" s="205"/>
      <c r="RWT53" s="205"/>
      <c r="RWU53" s="205"/>
      <c r="RWV53" s="205"/>
      <c r="RWW53" s="205"/>
      <c r="RWX53" s="205"/>
      <c r="RWY53" s="205"/>
      <c r="RWZ53" s="205"/>
      <c r="RXA53" s="205"/>
      <c r="RXB53" s="205"/>
      <c r="RXC53" s="205"/>
      <c r="RXD53" s="205"/>
      <c r="RXE53" s="205"/>
      <c r="RXF53" s="205"/>
      <c r="RXG53" s="205"/>
      <c r="RXH53" s="205"/>
      <c r="RXI53" s="205"/>
      <c r="RXJ53" s="205"/>
      <c r="RXK53" s="205"/>
      <c r="RXL53" s="205"/>
      <c r="RXM53" s="205"/>
      <c r="RXN53" s="205"/>
      <c r="RXO53" s="205"/>
      <c r="RXP53" s="205"/>
      <c r="RXQ53" s="205"/>
      <c r="RXR53" s="205"/>
      <c r="RXS53" s="205"/>
      <c r="RXT53" s="205"/>
      <c r="RXU53" s="205"/>
      <c r="RXV53" s="205"/>
      <c r="RXW53" s="205"/>
      <c r="RXX53" s="205"/>
      <c r="RXY53" s="205"/>
      <c r="RXZ53" s="205"/>
      <c r="RYA53" s="205"/>
      <c r="RYB53" s="205"/>
      <c r="RYC53" s="205"/>
      <c r="RYD53" s="205"/>
      <c r="RYE53" s="205"/>
      <c r="RYF53" s="205"/>
      <c r="RYG53" s="205"/>
      <c r="RYH53" s="205"/>
      <c r="RYI53" s="205"/>
      <c r="RYJ53" s="205"/>
      <c r="RYK53" s="205"/>
      <c r="RYL53" s="205"/>
      <c r="RYM53" s="205"/>
      <c r="RYN53" s="205"/>
      <c r="RYO53" s="205"/>
      <c r="RYP53" s="205"/>
      <c r="RYQ53" s="205"/>
      <c r="RYR53" s="205"/>
      <c r="RYS53" s="205"/>
      <c r="RYT53" s="205"/>
      <c r="RYU53" s="205"/>
      <c r="RYV53" s="205"/>
      <c r="RYW53" s="205"/>
      <c r="RYX53" s="205"/>
      <c r="RYY53" s="205"/>
      <c r="RYZ53" s="205"/>
      <c r="RZA53" s="205"/>
      <c r="RZB53" s="205"/>
      <c r="RZC53" s="205"/>
      <c r="RZD53" s="205"/>
      <c r="RZE53" s="205"/>
      <c r="RZF53" s="205"/>
      <c r="RZG53" s="205"/>
      <c r="RZH53" s="205"/>
      <c r="RZI53" s="205"/>
      <c r="RZJ53" s="205"/>
      <c r="RZK53" s="205"/>
      <c r="RZL53" s="205"/>
      <c r="RZM53" s="205"/>
      <c r="RZN53" s="205"/>
      <c r="RZO53" s="205"/>
      <c r="RZP53" s="205"/>
      <c r="RZQ53" s="205"/>
      <c r="RZR53" s="205"/>
      <c r="RZS53" s="205"/>
      <c r="RZT53" s="205"/>
      <c r="RZU53" s="205"/>
      <c r="RZV53" s="205"/>
      <c r="RZW53" s="205"/>
      <c r="RZX53" s="205"/>
      <c r="RZY53" s="205"/>
      <c r="RZZ53" s="205"/>
      <c r="SAA53" s="205"/>
      <c r="SAB53" s="205"/>
      <c r="SAC53" s="205"/>
      <c r="SAD53" s="205"/>
      <c r="SAE53" s="205"/>
      <c r="SAF53" s="205"/>
      <c r="SAG53" s="205"/>
      <c r="SAH53" s="205"/>
      <c r="SAI53" s="205"/>
      <c r="SAJ53" s="205"/>
      <c r="SAK53" s="205"/>
      <c r="SAL53" s="205"/>
      <c r="SAM53" s="205"/>
      <c r="SAN53" s="205"/>
      <c r="SAO53" s="205"/>
      <c r="SAP53" s="205"/>
      <c r="SAQ53" s="205"/>
      <c r="SAR53" s="205"/>
      <c r="SAS53" s="205"/>
      <c r="SAT53" s="205"/>
      <c r="SAU53" s="205"/>
      <c r="SAV53" s="205"/>
      <c r="SAW53" s="205"/>
      <c r="SAX53" s="205"/>
      <c r="SAY53" s="205"/>
      <c r="SAZ53" s="205"/>
      <c r="SBA53" s="205"/>
      <c r="SBB53" s="205"/>
      <c r="SBC53" s="205"/>
      <c r="SBD53" s="205"/>
      <c r="SBE53" s="205"/>
      <c r="SBF53" s="205"/>
      <c r="SBG53" s="205"/>
      <c r="SBH53" s="205"/>
      <c r="SBI53" s="205"/>
      <c r="SBJ53" s="205"/>
      <c r="SBK53" s="205"/>
      <c r="SBL53" s="205"/>
      <c r="SBM53" s="205"/>
      <c r="SBN53" s="205"/>
      <c r="SBO53" s="205"/>
      <c r="SBP53" s="205"/>
      <c r="SBQ53" s="205"/>
      <c r="SBR53" s="205"/>
      <c r="SBS53" s="205"/>
      <c r="SBT53" s="205"/>
      <c r="SBU53" s="205"/>
      <c r="SBV53" s="205"/>
      <c r="SBW53" s="205"/>
      <c r="SBX53" s="205"/>
      <c r="SBY53" s="205"/>
      <c r="SBZ53" s="205"/>
      <c r="SCA53" s="205"/>
      <c r="SCB53" s="205"/>
      <c r="SCC53" s="205"/>
      <c r="SCD53" s="205"/>
      <c r="SCE53" s="205"/>
      <c r="SCF53" s="205"/>
      <c r="SCG53" s="205"/>
      <c r="SCH53" s="205"/>
      <c r="SCI53" s="205"/>
      <c r="SCJ53" s="205"/>
      <c r="SCK53" s="205"/>
      <c r="SCL53" s="205"/>
      <c r="SCM53" s="205"/>
      <c r="SCN53" s="205"/>
      <c r="SCO53" s="205"/>
      <c r="SCP53" s="205"/>
      <c r="SCQ53" s="205"/>
      <c r="SCR53" s="205"/>
      <c r="SCS53" s="205"/>
      <c r="SCT53" s="205"/>
      <c r="SCU53" s="205"/>
      <c r="SCV53" s="205"/>
      <c r="SCW53" s="205"/>
      <c r="SCX53" s="205"/>
      <c r="SCY53" s="205"/>
      <c r="SCZ53" s="205"/>
      <c r="SDA53" s="205"/>
      <c r="SDB53" s="205"/>
      <c r="SDC53" s="205"/>
      <c r="SDD53" s="205"/>
      <c r="SDE53" s="205"/>
      <c r="SDF53" s="205"/>
      <c r="SDG53" s="205"/>
      <c r="SDH53" s="205"/>
      <c r="SDI53" s="205"/>
      <c r="SDJ53" s="205"/>
      <c r="SDK53" s="205"/>
      <c r="SDL53" s="205"/>
      <c r="SDM53" s="205"/>
      <c r="SDN53" s="205"/>
      <c r="SDO53" s="205"/>
      <c r="SDP53" s="205"/>
      <c r="SDQ53" s="205"/>
      <c r="SDR53" s="205"/>
      <c r="SDS53" s="205"/>
      <c r="SDT53" s="205"/>
      <c r="SDU53" s="205"/>
      <c r="SDV53" s="205"/>
      <c r="SDW53" s="205"/>
      <c r="SDX53" s="205"/>
      <c r="SDY53" s="205"/>
      <c r="SDZ53" s="205"/>
      <c r="SEA53" s="205"/>
      <c r="SEB53" s="205"/>
      <c r="SEC53" s="205"/>
      <c r="SED53" s="205"/>
      <c r="SEE53" s="205"/>
      <c r="SEF53" s="205"/>
      <c r="SEG53" s="205"/>
      <c r="SEH53" s="205"/>
      <c r="SEI53" s="205"/>
      <c r="SEJ53" s="205"/>
      <c r="SEK53" s="205"/>
      <c r="SEL53" s="205"/>
      <c r="SEM53" s="205"/>
      <c r="SEN53" s="205"/>
      <c r="SEO53" s="205"/>
      <c r="SEP53" s="205"/>
      <c r="SEQ53" s="205"/>
      <c r="SER53" s="205"/>
      <c r="SES53" s="205"/>
      <c r="SET53" s="205"/>
      <c r="SEU53" s="205"/>
      <c r="SEV53" s="205"/>
      <c r="SEW53" s="205"/>
      <c r="SEX53" s="205"/>
      <c r="SEY53" s="205"/>
      <c r="SEZ53" s="205"/>
      <c r="SFA53" s="205"/>
      <c r="SFB53" s="205"/>
      <c r="SFC53" s="205"/>
      <c r="SFD53" s="205"/>
      <c r="SFE53" s="205"/>
      <c r="SFF53" s="205"/>
      <c r="SFG53" s="205"/>
      <c r="SFH53" s="205"/>
      <c r="SFI53" s="205"/>
      <c r="SFJ53" s="205"/>
      <c r="SFK53" s="205"/>
      <c r="SFL53" s="205"/>
      <c r="SFM53" s="205"/>
      <c r="SFN53" s="205"/>
      <c r="SFO53" s="205"/>
      <c r="SFP53" s="205"/>
      <c r="SFQ53" s="205"/>
      <c r="SFR53" s="205"/>
      <c r="SFS53" s="205"/>
      <c r="SFT53" s="205"/>
      <c r="SFU53" s="205"/>
      <c r="SFV53" s="205"/>
      <c r="SFW53" s="205"/>
      <c r="SFX53" s="205"/>
      <c r="SFY53" s="205"/>
      <c r="SFZ53" s="205"/>
      <c r="SGA53" s="205"/>
      <c r="SGB53" s="205"/>
      <c r="SGC53" s="205"/>
      <c r="SGD53" s="205"/>
      <c r="SGE53" s="205"/>
      <c r="SGF53" s="205"/>
      <c r="SGG53" s="205"/>
      <c r="SGH53" s="205"/>
      <c r="SGI53" s="205"/>
      <c r="SGJ53" s="205"/>
      <c r="SGK53" s="205"/>
      <c r="SGL53" s="205"/>
      <c r="SGM53" s="205"/>
      <c r="SGN53" s="205"/>
      <c r="SGO53" s="205"/>
      <c r="SGP53" s="205"/>
      <c r="SGQ53" s="205"/>
      <c r="SGR53" s="205"/>
      <c r="SGS53" s="205"/>
      <c r="SGT53" s="205"/>
      <c r="SGU53" s="205"/>
      <c r="SGV53" s="205"/>
      <c r="SGW53" s="205"/>
      <c r="SGX53" s="205"/>
      <c r="SGY53" s="205"/>
      <c r="SGZ53" s="205"/>
      <c r="SHA53" s="205"/>
      <c r="SHB53" s="205"/>
      <c r="SHC53" s="205"/>
      <c r="SHD53" s="205"/>
      <c r="SHE53" s="205"/>
      <c r="SHF53" s="205"/>
      <c r="SHG53" s="205"/>
      <c r="SHH53" s="205"/>
      <c r="SHI53" s="205"/>
      <c r="SHJ53" s="205"/>
      <c r="SHK53" s="205"/>
      <c r="SHL53" s="205"/>
      <c r="SHM53" s="205"/>
      <c r="SHN53" s="205"/>
      <c r="SHO53" s="205"/>
      <c r="SHP53" s="205"/>
      <c r="SHQ53" s="205"/>
      <c r="SHR53" s="205"/>
      <c r="SHS53" s="205"/>
      <c r="SHT53" s="205"/>
      <c r="SHU53" s="205"/>
      <c r="SHV53" s="205"/>
      <c r="SHW53" s="205"/>
      <c r="SHX53" s="205"/>
      <c r="SHY53" s="205"/>
      <c r="SHZ53" s="205"/>
      <c r="SIA53" s="205"/>
      <c r="SIB53" s="205"/>
      <c r="SIC53" s="205"/>
      <c r="SID53" s="205"/>
      <c r="SIE53" s="205"/>
      <c r="SIF53" s="205"/>
      <c r="SIG53" s="205"/>
      <c r="SIH53" s="205"/>
      <c r="SII53" s="205"/>
      <c r="SIJ53" s="205"/>
      <c r="SIK53" s="205"/>
      <c r="SIL53" s="205"/>
      <c r="SIM53" s="205"/>
      <c r="SIN53" s="205"/>
      <c r="SIO53" s="205"/>
      <c r="SIP53" s="205"/>
      <c r="SIQ53" s="205"/>
      <c r="SIR53" s="205"/>
      <c r="SIS53" s="205"/>
      <c r="SIT53" s="205"/>
      <c r="SIU53" s="205"/>
      <c r="SIV53" s="205"/>
      <c r="SIW53" s="205"/>
      <c r="SIX53" s="205"/>
      <c r="SIY53" s="205"/>
      <c r="SIZ53" s="205"/>
      <c r="SJA53" s="205"/>
      <c r="SJB53" s="205"/>
      <c r="SJC53" s="205"/>
      <c r="SJD53" s="205"/>
      <c r="SJE53" s="205"/>
      <c r="SJF53" s="205"/>
      <c r="SJG53" s="205"/>
      <c r="SJH53" s="205"/>
      <c r="SJI53" s="205"/>
      <c r="SJJ53" s="205"/>
      <c r="SJK53" s="205"/>
      <c r="SJL53" s="205"/>
      <c r="SJM53" s="205"/>
      <c r="SJN53" s="205"/>
      <c r="SJO53" s="205"/>
      <c r="SJP53" s="205"/>
      <c r="SJQ53" s="205"/>
      <c r="SJR53" s="205"/>
      <c r="SJS53" s="205"/>
      <c r="SJT53" s="205"/>
      <c r="SJU53" s="205"/>
      <c r="SJV53" s="205"/>
      <c r="SJW53" s="205"/>
      <c r="SJX53" s="205"/>
      <c r="SJY53" s="205"/>
      <c r="SJZ53" s="205"/>
      <c r="SKA53" s="205"/>
      <c r="SKB53" s="205"/>
      <c r="SKC53" s="205"/>
      <c r="SKD53" s="205"/>
      <c r="SKE53" s="205"/>
      <c r="SKF53" s="205"/>
      <c r="SKG53" s="205"/>
      <c r="SKH53" s="205"/>
      <c r="SKI53" s="205"/>
      <c r="SKJ53" s="205"/>
      <c r="SKK53" s="205"/>
      <c r="SKL53" s="205"/>
      <c r="SKM53" s="205"/>
      <c r="SKN53" s="205"/>
      <c r="SKO53" s="205"/>
      <c r="SKP53" s="205"/>
      <c r="SKQ53" s="205"/>
      <c r="SKR53" s="205"/>
      <c r="SKS53" s="205"/>
      <c r="SKT53" s="205"/>
      <c r="SKU53" s="205"/>
      <c r="SKV53" s="205"/>
      <c r="SKW53" s="205"/>
      <c r="SKX53" s="205"/>
      <c r="SKY53" s="205"/>
      <c r="SKZ53" s="205"/>
      <c r="SLA53" s="205"/>
      <c r="SLB53" s="205"/>
      <c r="SLC53" s="205"/>
      <c r="SLD53" s="205"/>
      <c r="SLE53" s="205"/>
      <c r="SLF53" s="205"/>
      <c r="SLG53" s="205"/>
      <c r="SLH53" s="205"/>
      <c r="SLI53" s="205"/>
      <c r="SLJ53" s="205"/>
      <c r="SLK53" s="205"/>
      <c r="SLL53" s="205"/>
      <c r="SLM53" s="205"/>
      <c r="SLN53" s="205"/>
      <c r="SLO53" s="205"/>
      <c r="SLP53" s="205"/>
      <c r="SLQ53" s="205"/>
      <c r="SLR53" s="205"/>
      <c r="SLS53" s="205"/>
      <c r="SLT53" s="205"/>
      <c r="SLU53" s="205"/>
      <c r="SLV53" s="205"/>
      <c r="SLW53" s="205"/>
      <c r="SLX53" s="205"/>
      <c r="SLY53" s="205"/>
      <c r="SLZ53" s="205"/>
      <c r="SMA53" s="205"/>
      <c r="SMB53" s="205"/>
      <c r="SMC53" s="205"/>
      <c r="SMD53" s="205"/>
      <c r="SME53" s="205"/>
      <c r="SMF53" s="205"/>
      <c r="SMG53" s="205"/>
      <c r="SMH53" s="205"/>
      <c r="SMI53" s="205"/>
      <c r="SMJ53" s="205"/>
      <c r="SMK53" s="205"/>
      <c r="SML53" s="205"/>
      <c r="SMM53" s="205"/>
      <c r="SMN53" s="205"/>
      <c r="SMO53" s="205"/>
      <c r="SMP53" s="205"/>
      <c r="SMQ53" s="205"/>
      <c r="SMR53" s="205"/>
      <c r="SMS53" s="205"/>
      <c r="SMT53" s="205"/>
      <c r="SMU53" s="205"/>
      <c r="SMV53" s="205"/>
      <c r="SMW53" s="205"/>
      <c r="SMX53" s="205"/>
      <c r="SMY53" s="205"/>
      <c r="SMZ53" s="205"/>
      <c r="SNA53" s="205"/>
      <c r="SNB53" s="205"/>
      <c r="SNC53" s="205"/>
      <c r="SND53" s="205"/>
      <c r="SNE53" s="205"/>
      <c r="SNF53" s="205"/>
      <c r="SNG53" s="205"/>
      <c r="SNH53" s="205"/>
      <c r="SNI53" s="205"/>
      <c r="SNJ53" s="205"/>
      <c r="SNK53" s="205"/>
      <c r="SNL53" s="205"/>
      <c r="SNM53" s="205"/>
      <c r="SNN53" s="205"/>
      <c r="SNO53" s="205"/>
      <c r="SNP53" s="205"/>
      <c r="SNQ53" s="205"/>
      <c r="SNR53" s="205"/>
      <c r="SNS53" s="205"/>
      <c r="SNT53" s="205"/>
      <c r="SNU53" s="205"/>
      <c r="SNV53" s="205"/>
      <c r="SNW53" s="205"/>
      <c r="SNX53" s="205"/>
      <c r="SNY53" s="205"/>
      <c r="SNZ53" s="205"/>
      <c r="SOA53" s="205"/>
      <c r="SOB53" s="205"/>
      <c r="SOC53" s="205"/>
      <c r="SOD53" s="205"/>
      <c r="SOE53" s="205"/>
      <c r="SOF53" s="205"/>
      <c r="SOG53" s="205"/>
      <c r="SOH53" s="205"/>
      <c r="SOI53" s="205"/>
      <c r="SOJ53" s="205"/>
      <c r="SOK53" s="205"/>
      <c r="SOL53" s="205"/>
      <c r="SOM53" s="205"/>
      <c r="SON53" s="205"/>
      <c r="SOO53" s="205"/>
      <c r="SOP53" s="205"/>
      <c r="SOQ53" s="205"/>
      <c r="SOR53" s="205"/>
      <c r="SOS53" s="205"/>
      <c r="SOT53" s="205"/>
      <c r="SOU53" s="205"/>
      <c r="SOV53" s="205"/>
      <c r="SOW53" s="205"/>
      <c r="SOX53" s="205"/>
      <c r="SOY53" s="205"/>
      <c r="SOZ53" s="205"/>
      <c r="SPA53" s="205"/>
      <c r="SPB53" s="205"/>
      <c r="SPC53" s="205"/>
      <c r="SPD53" s="205"/>
      <c r="SPE53" s="205"/>
      <c r="SPF53" s="205"/>
      <c r="SPG53" s="205"/>
      <c r="SPH53" s="205"/>
      <c r="SPI53" s="205"/>
      <c r="SPJ53" s="205"/>
      <c r="SPK53" s="205"/>
      <c r="SPL53" s="205"/>
      <c r="SPM53" s="205"/>
      <c r="SPN53" s="205"/>
      <c r="SPO53" s="205"/>
      <c r="SPP53" s="205"/>
      <c r="SPQ53" s="205"/>
      <c r="SPR53" s="205"/>
      <c r="SPS53" s="205"/>
      <c r="SPT53" s="205"/>
      <c r="SPU53" s="205"/>
      <c r="SPV53" s="205"/>
      <c r="SPW53" s="205"/>
      <c r="SPX53" s="205"/>
      <c r="SPY53" s="205"/>
      <c r="SPZ53" s="205"/>
      <c r="SQA53" s="205"/>
      <c r="SQB53" s="205"/>
      <c r="SQC53" s="205"/>
      <c r="SQD53" s="205"/>
      <c r="SQE53" s="205"/>
      <c r="SQF53" s="205"/>
      <c r="SQG53" s="205"/>
      <c r="SQH53" s="205"/>
      <c r="SQI53" s="205"/>
      <c r="SQJ53" s="205"/>
      <c r="SQK53" s="205"/>
      <c r="SQL53" s="205"/>
      <c r="SQM53" s="205"/>
      <c r="SQN53" s="205"/>
      <c r="SQO53" s="205"/>
      <c r="SQP53" s="205"/>
      <c r="SQQ53" s="205"/>
      <c r="SQR53" s="205"/>
      <c r="SQS53" s="205"/>
      <c r="SQT53" s="205"/>
      <c r="SQU53" s="205"/>
      <c r="SQV53" s="205"/>
      <c r="SQW53" s="205"/>
      <c r="SQX53" s="205"/>
      <c r="SQY53" s="205"/>
      <c r="SQZ53" s="205"/>
      <c r="SRA53" s="205"/>
      <c r="SRB53" s="205"/>
      <c r="SRC53" s="205"/>
      <c r="SRD53" s="205"/>
      <c r="SRE53" s="205"/>
      <c r="SRF53" s="205"/>
      <c r="SRG53" s="205"/>
      <c r="SRH53" s="205"/>
      <c r="SRI53" s="205"/>
      <c r="SRJ53" s="205"/>
      <c r="SRK53" s="205"/>
      <c r="SRL53" s="205"/>
      <c r="SRM53" s="205"/>
      <c r="SRN53" s="205"/>
      <c r="SRO53" s="205"/>
      <c r="SRP53" s="205"/>
      <c r="SRQ53" s="205"/>
      <c r="SRR53" s="205"/>
      <c r="SRS53" s="205"/>
      <c r="SRT53" s="205"/>
      <c r="SRU53" s="205"/>
      <c r="SRV53" s="205"/>
      <c r="SRW53" s="205"/>
      <c r="SRX53" s="205"/>
      <c r="SRY53" s="205"/>
      <c r="SRZ53" s="205"/>
      <c r="SSA53" s="205"/>
      <c r="SSB53" s="205"/>
      <c r="SSC53" s="205"/>
      <c r="SSD53" s="205"/>
      <c r="SSE53" s="205"/>
      <c r="SSF53" s="205"/>
      <c r="SSG53" s="205"/>
      <c r="SSH53" s="205"/>
      <c r="SSI53" s="205"/>
      <c r="SSJ53" s="205"/>
      <c r="SSK53" s="205"/>
      <c r="SSL53" s="205"/>
      <c r="SSM53" s="205"/>
      <c r="SSN53" s="205"/>
      <c r="SSO53" s="205"/>
      <c r="SSP53" s="205"/>
      <c r="SSQ53" s="205"/>
      <c r="SSR53" s="205"/>
      <c r="SSS53" s="205"/>
      <c r="SST53" s="205"/>
      <c r="SSU53" s="205"/>
      <c r="SSV53" s="205"/>
      <c r="SSW53" s="205"/>
      <c r="SSX53" s="205"/>
      <c r="SSY53" s="205"/>
      <c r="SSZ53" s="205"/>
      <c r="STA53" s="205"/>
      <c r="STB53" s="205"/>
      <c r="STC53" s="205"/>
      <c r="STD53" s="205"/>
      <c r="STE53" s="205"/>
      <c r="STF53" s="205"/>
      <c r="STG53" s="205"/>
      <c r="STH53" s="205"/>
      <c r="STI53" s="205"/>
      <c r="STJ53" s="205"/>
      <c r="STK53" s="205"/>
      <c r="STL53" s="205"/>
      <c r="STM53" s="205"/>
      <c r="STN53" s="205"/>
      <c r="STO53" s="205"/>
      <c r="STP53" s="205"/>
      <c r="STQ53" s="205"/>
      <c r="STR53" s="205"/>
      <c r="STS53" s="205"/>
      <c r="STT53" s="205"/>
      <c r="STU53" s="205"/>
      <c r="STV53" s="205"/>
      <c r="STW53" s="205"/>
      <c r="STX53" s="205"/>
      <c r="STY53" s="205"/>
      <c r="STZ53" s="205"/>
      <c r="SUA53" s="205"/>
      <c r="SUB53" s="205"/>
      <c r="SUC53" s="205"/>
      <c r="SUD53" s="205"/>
      <c r="SUE53" s="205"/>
      <c r="SUF53" s="205"/>
      <c r="SUG53" s="205"/>
      <c r="SUH53" s="205"/>
      <c r="SUI53" s="205"/>
      <c r="SUJ53" s="205"/>
      <c r="SUK53" s="205"/>
      <c r="SUL53" s="205"/>
      <c r="SUM53" s="205"/>
      <c r="SUN53" s="205"/>
      <c r="SUO53" s="205"/>
      <c r="SUP53" s="205"/>
      <c r="SUQ53" s="205"/>
      <c r="SUR53" s="205"/>
      <c r="SUS53" s="205"/>
      <c r="SUT53" s="205"/>
      <c r="SUU53" s="205"/>
      <c r="SUV53" s="205"/>
      <c r="SUW53" s="205"/>
      <c r="SUX53" s="205"/>
      <c r="SUY53" s="205"/>
      <c r="SUZ53" s="205"/>
      <c r="SVA53" s="205"/>
      <c r="SVB53" s="205"/>
      <c r="SVC53" s="205"/>
      <c r="SVD53" s="205"/>
      <c r="SVE53" s="205"/>
      <c r="SVF53" s="205"/>
      <c r="SVG53" s="205"/>
      <c r="SVH53" s="205"/>
      <c r="SVI53" s="205"/>
      <c r="SVJ53" s="205"/>
      <c r="SVK53" s="205"/>
      <c r="SVL53" s="205"/>
      <c r="SVM53" s="205"/>
      <c r="SVN53" s="205"/>
      <c r="SVO53" s="205"/>
      <c r="SVP53" s="205"/>
      <c r="SVQ53" s="205"/>
      <c r="SVR53" s="205"/>
      <c r="SVS53" s="205"/>
      <c r="SVT53" s="205"/>
      <c r="SVU53" s="205"/>
      <c r="SVV53" s="205"/>
      <c r="SVW53" s="205"/>
      <c r="SVX53" s="205"/>
      <c r="SVY53" s="205"/>
      <c r="SVZ53" s="205"/>
      <c r="SWA53" s="205"/>
      <c r="SWB53" s="205"/>
      <c r="SWC53" s="205"/>
      <c r="SWD53" s="205"/>
      <c r="SWE53" s="205"/>
      <c r="SWF53" s="205"/>
      <c r="SWG53" s="205"/>
      <c r="SWH53" s="205"/>
      <c r="SWI53" s="205"/>
      <c r="SWJ53" s="205"/>
      <c r="SWK53" s="205"/>
      <c r="SWL53" s="205"/>
      <c r="SWM53" s="205"/>
      <c r="SWN53" s="205"/>
      <c r="SWO53" s="205"/>
      <c r="SWP53" s="205"/>
      <c r="SWQ53" s="205"/>
      <c r="SWR53" s="205"/>
      <c r="SWS53" s="205"/>
      <c r="SWT53" s="205"/>
      <c r="SWU53" s="205"/>
      <c r="SWV53" s="205"/>
      <c r="SWW53" s="205"/>
      <c r="SWX53" s="205"/>
      <c r="SWY53" s="205"/>
      <c r="SWZ53" s="205"/>
      <c r="SXA53" s="205"/>
      <c r="SXB53" s="205"/>
      <c r="SXC53" s="205"/>
      <c r="SXD53" s="205"/>
      <c r="SXE53" s="205"/>
      <c r="SXF53" s="205"/>
      <c r="SXG53" s="205"/>
      <c r="SXH53" s="205"/>
      <c r="SXI53" s="205"/>
      <c r="SXJ53" s="205"/>
      <c r="SXK53" s="205"/>
      <c r="SXL53" s="205"/>
      <c r="SXM53" s="205"/>
      <c r="SXN53" s="205"/>
      <c r="SXO53" s="205"/>
      <c r="SXP53" s="205"/>
      <c r="SXQ53" s="205"/>
      <c r="SXR53" s="205"/>
      <c r="SXS53" s="205"/>
      <c r="SXT53" s="205"/>
      <c r="SXU53" s="205"/>
      <c r="SXV53" s="205"/>
      <c r="SXW53" s="205"/>
      <c r="SXX53" s="205"/>
      <c r="SXY53" s="205"/>
      <c r="SXZ53" s="205"/>
      <c r="SYA53" s="205"/>
      <c r="SYB53" s="205"/>
      <c r="SYC53" s="205"/>
      <c r="SYD53" s="205"/>
      <c r="SYE53" s="205"/>
      <c r="SYF53" s="205"/>
      <c r="SYG53" s="205"/>
      <c r="SYH53" s="205"/>
      <c r="SYI53" s="205"/>
      <c r="SYJ53" s="205"/>
      <c r="SYK53" s="205"/>
      <c r="SYL53" s="205"/>
      <c r="SYM53" s="205"/>
      <c r="SYN53" s="205"/>
      <c r="SYO53" s="205"/>
      <c r="SYP53" s="205"/>
      <c r="SYQ53" s="205"/>
      <c r="SYR53" s="205"/>
      <c r="SYS53" s="205"/>
      <c r="SYT53" s="205"/>
      <c r="SYU53" s="205"/>
      <c r="SYV53" s="205"/>
      <c r="SYW53" s="205"/>
      <c r="SYX53" s="205"/>
      <c r="SYY53" s="205"/>
      <c r="SYZ53" s="205"/>
      <c r="SZA53" s="205"/>
      <c r="SZB53" s="205"/>
      <c r="SZC53" s="205"/>
      <c r="SZD53" s="205"/>
      <c r="SZE53" s="205"/>
      <c r="SZF53" s="205"/>
      <c r="SZG53" s="205"/>
      <c r="SZH53" s="205"/>
      <c r="SZI53" s="205"/>
      <c r="SZJ53" s="205"/>
      <c r="SZK53" s="205"/>
      <c r="SZL53" s="205"/>
      <c r="SZM53" s="205"/>
      <c r="SZN53" s="205"/>
      <c r="SZO53" s="205"/>
      <c r="SZP53" s="205"/>
      <c r="SZQ53" s="205"/>
      <c r="SZR53" s="205"/>
      <c r="SZS53" s="205"/>
      <c r="SZT53" s="205"/>
      <c r="SZU53" s="205"/>
      <c r="SZV53" s="205"/>
      <c r="SZW53" s="205"/>
      <c r="SZX53" s="205"/>
      <c r="SZY53" s="205"/>
      <c r="SZZ53" s="205"/>
      <c r="TAA53" s="205"/>
      <c r="TAB53" s="205"/>
      <c r="TAC53" s="205"/>
      <c r="TAD53" s="205"/>
      <c r="TAE53" s="205"/>
      <c r="TAF53" s="205"/>
      <c r="TAG53" s="205"/>
      <c r="TAH53" s="205"/>
      <c r="TAI53" s="205"/>
      <c r="TAJ53" s="205"/>
      <c r="TAK53" s="205"/>
      <c r="TAL53" s="205"/>
      <c r="TAM53" s="205"/>
      <c r="TAN53" s="205"/>
      <c r="TAO53" s="205"/>
      <c r="TAP53" s="205"/>
      <c r="TAQ53" s="205"/>
      <c r="TAR53" s="205"/>
      <c r="TAS53" s="205"/>
      <c r="TAT53" s="205"/>
      <c r="TAU53" s="205"/>
      <c r="TAV53" s="205"/>
      <c r="TAW53" s="205"/>
      <c r="TAX53" s="205"/>
      <c r="TAY53" s="205"/>
      <c r="TAZ53" s="205"/>
      <c r="TBA53" s="205"/>
      <c r="TBB53" s="205"/>
      <c r="TBC53" s="205"/>
      <c r="TBD53" s="205"/>
      <c r="TBE53" s="205"/>
      <c r="TBF53" s="205"/>
      <c r="TBG53" s="205"/>
      <c r="TBH53" s="205"/>
      <c r="TBI53" s="205"/>
      <c r="TBJ53" s="205"/>
      <c r="TBK53" s="205"/>
      <c r="TBL53" s="205"/>
      <c r="TBM53" s="205"/>
      <c r="TBN53" s="205"/>
      <c r="TBO53" s="205"/>
      <c r="TBP53" s="205"/>
      <c r="TBQ53" s="205"/>
      <c r="TBR53" s="205"/>
      <c r="TBS53" s="205"/>
      <c r="TBT53" s="205"/>
      <c r="TBU53" s="205"/>
      <c r="TBV53" s="205"/>
      <c r="TBW53" s="205"/>
      <c r="TBX53" s="205"/>
      <c r="TBY53" s="205"/>
      <c r="TBZ53" s="205"/>
      <c r="TCA53" s="205"/>
      <c r="TCB53" s="205"/>
      <c r="TCC53" s="205"/>
      <c r="TCD53" s="205"/>
      <c r="TCE53" s="205"/>
      <c r="TCF53" s="205"/>
      <c r="TCG53" s="205"/>
      <c r="TCH53" s="205"/>
      <c r="TCI53" s="205"/>
      <c r="TCJ53" s="205"/>
      <c r="TCK53" s="205"/>
      <c r="TCL53" s="205"/>
      <c r="TCM53" s="205"/>
      <c r="TCN53" s="205"/>
      <c r="TCO53" s="205"/>
      <c r="TCP53" s="205"/>
      <c r="TCQ53" s="205"/>
      <c r="TCR53" s="205"/>
      <c r="TCS53" s="205"/>
      <c r="TCT53" s="205"/>
      <c r="TCU53" s="205"/>
      <c r="TCV53" s="205"/>
      <c r="TCW53" s="205"/>
      <c r="TCX53" s="205"/>
      <c r="TCY53" s="205"/>
      <c r="TCZ53" s="205"/>
      <c r="TDA53" s="205"/>
      <c r="TDB53" s="205"/>
      <c r="TDC53" s="205"/>
      <c r="TDD53" s="205"/>
      <c r="TDE53" s="205"/>
      <c r="TDF53" s="205"/>
      <c r="TDG53" s="205"/>
      <c r="TDH53" s="205"/>
      <c r="TDI53" s="205"/>
      <c r="TDJ53" s="205"/>
      <c r="TDK53" s="205"/>
      <c r="TDL53" s="205"/>
      <c r="TDM53" s="205"/>
      <c r="TDN53" s="205"/>
      <c r="TDO53" s="205"/>
      <c r="TDP53" s="205"/>
      <c r="TDQ53" s="205"/>
      <c r="TDR53" s="205"/>
      <c r="TDS53" s="205"/>
      <c r="TDT53" s="205"/>
      <c r="TDU53" s="205"/>
      <c r="TDV53" s="205"/>
      <c r="TDW53" s="205"/>
      <c r="TDX53" s="205"/>
      <c r="TDY53" s="205"/>
      <c r="TDZ53" s="205"/>
      <c r="TEA53" s="205"/>
      <c r="TEB53" s="205"/>
      <c r="TEC53" s="205"/>
      <c r="TED53" s="205"/>
      <c r="TEE53" s="205"/>
      <c r="TEF53" s="205"/>
      <c r="TEG53" s="205"/>
      <c r="TEH53" s="205"/>
      <c r="TEI53" s="205"/>
      <c r="TEJ53" s="205"/>
      <c r="TEK53" s="205"/>
      <c r="TEL53" s="205"/>
      <c r="TEM53" s="205"/>
      <c r="TEN53" s="205"/>
      <c r="TEO53" s="205"/>
      <c r="TEP53" s="205"/>
      <c r="TEQ53" s="205"/>
      <c r="TER53" s="205"/>
      <c r="TES53" s="205"/>
      <c r="TET53" s="205"/>
      <c r="TEU53" s="205"/>
      <c r="TEV53" s="205"/>
      <c r="TEW53" s="205"/>
      <c r="TEX53" s="205"/>
      <c r="TEY53" s="205"/>
      <c r="TEZ53" s="205"/>
      <c r="TFA53" s="205"/>
      <c r="TFB53" s="205"/>
      <c r="TFC53" s="205"/>
      <c r="TFD53" s="205"/>
      <c r="TFE53" s="205"/>
      <c r="TFF53" s="205"/>
      <c r="TFG53" s="205"/>
      <c r="TFH53" s="205"/>
      <c r="TFI53" s="205"/>
      <c r="TFJ53" s="205"/>
      <c r="TFK53" s="205"/>
      <c r="TFL53" s="205"/>
      <c r="TFM53" s="205"/>
      <c r="TFN53" s="205"/>
      <c r="TFO53" s="205"/>
      <c r="TFP53" s="205"/>
      <c r="TFQ53" s="205"/>
      <c r="TFR53" s="205"/>
      <c r="TFS53" s="205"/>
      <c r="TFT53" s="205"/>
      <c r="TFU53" s="205"/>
      <c r="TFV53" s="205"/>
      <c r="TFW53" s="205"/>
      <c r="TFX53" s="205"/>
      <c r="TFY53" s="205"/>
      <c r="TFZ53" s="205"/>
      <c r="TGA53" s="205"/>
      <c r="TGB53" s="205"/>
      <c r="TGC53" s="205"/>
      <c r="TGD53" s="205"/>
      <c r="TGE53" s="205"/>
      <c r="TGF53" s="205"/>
      <c r="TGG53" s="205"/>
      <c r="TGH53" s="205"/>
      <c r="TGI53" s="205"/>
      <c r="TGJ53" s="205"/>
      <c r="TGK53" s="205"/>
      <c r="TGL53" s="205"/>
      <c r="TGM53" s="205"/>
      <c r="TGN53" s="205"/>
      <c r="TGO53" s="205"/>
      <c r="TGP53" s="205"/>
      <c r="TGQ53" s="205"/>
      <c r="TGR53" s="205"/>
      <c r="TGS53" s="205"/>
      <c r="TGT53" s="205"/>
      <c r="TGU53" s="205"/>
      <c r="TGV53" s="205"/>
      <c r="TGW53" s="205"/>
      <c r="TGX53" s="205"/>
      <c r="TGY53" s="205"/>
      <c r="TGZ53" s="205"/>
      <c r="THA53" s="205"/>
      <c r="THB53" s="205"/>
      <c r="THC53" s="205"/>
      <c r="THD53" s="205"/>
      <c r="THE53" s="205"/>
      <c r="THF53" s="205"/>
      <c r="THG53" s="205"/>
      <c r="THH53" s="205"/>
      <c r="THI53" s="205"/>
      <c r="THJ53" s="205"/>
      <c r="THK53" s="205"/>
      <c r="THL53" s="205"/>
      <c r="THM53" s="205"/>
      <c r="THN53" s="205"/>
      <c r="THO53" s="205"/>
      <c r="THP53" s="205"/>
      <c r="THQ53" s="205"/>
      <c r="THR53" s="205"/>
      <c r="THS53" s="205"/>
      <c r="THT53" s="205"/>
      <c r="THU53" s="205"/>
      <c r="THV53" s="205"/>
      <c r="THW53" s="205"/>
      <c r="THX53" s="205"/>
      <c r="THY53" s="205"/>
      <c r="THZ53" s="205"/>
      <c r="TIA53" s="205"/>
      <c r="TIB53" s="205"/>
      <c r="TIC53" s="205"/>
      <c r="TID53" s="205"/>
      <c r="TIE53" s="205"/>
      <c r="TIF53" s="205"/>
      <c r="TIG53" s="205"/>
      <c r="TIH53" s="205"/>
      <c r="TII53" s="205"/>
      <c r="TIJ53" s="205"/>
      <c r="TIK53" s="205"/>
      <c r="TIL53" s="205"/>
      <c r="TIM53" s="205"/>
      <c r="TIN53" s="205"/>
      <c r="TIO53" s="205"/>
      <c r="TIP53" s="205"/>
      <c r="TIQ53" s="205"/>
      <c r="TIR53" s="205"/>
      <c r="TIS53" s="205"/>
      <c r="TIT53" s="205"/>
      <c r="TIU53" s="205"/>
      <c r="TIV53" s="205"/>
      <c r="TIW53" s="205"/>
      <c r="TIX53" s="205"/>
      <c r="TIY53" s="205"/>
      <c r="TIZ53" s="205"/>
      <c r="TJA53" s="205"/>
      <c r="TJB53" s="205"/>
      <c r="TJC53" s="205"/>
      <c r="TJD53" s="205"/>
      <c r="TJE53" s="205"/>
      <c r="TJF53" s="205"/>
      <c r="TJG53" s="205"/>
      <c r="TJH53" s="205"/>
      <c r="TJI53" s="205"/>
      <c r="TJJ53" s="205"/>
      <c r="TJK53" s="205"/>
      <c r="TJL53" s="205"/>
      <c r="TJM53" s="205"/>
      <c r="TJN53" s="205"/>
      <c r="TJO53" s="205"/>
      <c r="TJP53" s="205"/>
      <c r="TJQ53" s="205"/>
      <c r="TJR53" s="205"/>
      <c r="TJS53" s="205"/>
      <c r="TJT53" s="205"/>
      <c r="TJU53" s="205"/>
      <c r="TJV53" s="205"/>
      <c r="TJW53" s="205"/>
      <c r="TJX53" s="205"/>
      <c r="TJY53" s="205"/>
      <c r="TJZ53" s="205"/>
      <c r="TKA53" s="205"/>
      <c r="TKB53" s="205"/>
      <c r="TKC53" s="205"/>
      <c r="TKD53" s="205"/>
      <c r="TKE53" s="205"/>
      <c r="TKF53" s="205"/>
      <c r="TKG53" s="205"/>
      <c r="TKH53" s="205"/>
      <c r="TKI53" s="205"/>
      <c r="TKJ53" s="205"/>
      <c r="TKK53" s="205"/>
      <c r="TKL53" s="205"/>
      <c r="TKM53" s="205"/>
      <c r="TKN53" s="205"/>
      <c r="TKO53" s="205"/>
      <c r="TKP53" s="205"/>
      <c r="TKQ53" s="205"/>
      <c r="TKR53" s="205"/>
      <c r="TKS53" s="205"/>
      <c r="TKT53" s="205"/>
      <c r="TKU53" s="205"/>
      <c r="TKV53" s="205"/>
      <c r="TKW53" s="205"/>
      <c r="TKX53" s="205"/>
      <c r="TKY53" s="205"/>
      <c r="TKZ53" s="205"/>
      <c r="TLA53" s="205"/>
      <c r="TLB53" s="205"/>
      <c r="TLC53" s="205"/>
      <c r="TLD53" s="205"/>
      <c r="TLE53" s="205"/>
      <c r="TLF53" s="205"/>
      <c r="TLG53" s="205"/>
      <c r="TLH53" s="205"/>
      <c r="TLI53" s="205"/>
      <c r="TLJ53" s="205"/>
      <c r="TLK53" s="205"/>
      <c r="TLL53" s="205"/>
      <c r="TLM53" s="205"/>
      <c r="TLN53" s="205"/>
      <c r="TLO53" s="205"/>
      <c r="TLP53" s="205"/>
      <c r="TLQ53" s="205"/>
      <c r="TLR53" s="205"/>
      <c r="TLS53" s="205"/>
      <c r="TLT53" s="205"/>
      <c r="TLU53" s="205"/>
      <c r="TLV53" s="205"/>
      <c r="TLW53" s="205"/>
      <c r="TLX53" s="205"/>
      <c r="TLY53" s="205"/>
      <c r="TLZ53" s="205"/>
      <c r="TMA53" s="205"/>
      <c r="TMB53" s="205"/>
      <c r="TMC53" s="205"/>
      <c r="TMD53" s="205"/>
      <c r="TME53" s="205"/>
      <c r="TMF53" s="205"/>
      <c r="TMG53" s="205"/>
      <c r="TMH53" s="205"/>
      <c r="TMI53" s="205"/>
      <c r="TMJ53" s="205"/>
      <c r="TMK53" s="205"/>
      <c r="TML53" s="205"/>
      <c r="TMM53" s="205"/>
      <c r="TMN53" s="205"/>
      <c r="TMO53" s="205"/>
      <c r="TMP53" s="205"/>
      <c r="TMQ53" s="205"/>
      <c r="TMR53" s="205"/>
      <c r="TMS53" s="205"/>
      <c r="TMT53" s="205"/>
      <c r="TMU53" s="205"/>
      <c r="TMV53" s="205"/>
      <c r="TMW53" s="205"/>
      <c r="TMX53" s="205"/>
      <c r="TMY53" s="205"/>
      <c r="TMZ53" s="205"/>
      <c r="TNA53" s="205"/>
      <c r="TNB53" s="205"/>
      <c r="TNC53" s="205"/>
      <c r="TND53" s="205"/>
      <c r="TNE53" s="205"/>
      <c r="TNF53" s="205"/>
      <c r="TNG53" s="205"/>
      <c r="TNH53" s="205"/>
      <c r="TNI53" s="205"/>
      <c r="TNJ53" s="205"/>
      <c r="TNK53" s="205"/>
      <c r="TNL53" s="205"/>
      <c r="TNM53" s="205"/>
      <c r="TNN53" s="205"/>
      <c r="TNO53" s="205"/>
      <c r="TNP53" s="205"/>
      <c r="TNQ53" s="205"/>
      <c r="TNR53" s="205"/>
      <c r="TNS53" s="205"/>
      <c r="TNT53" s="205"/>
      <c r="TNU53" s="205"/>
      <c r="TNV53" s="205"/>
      <c r="TNW53" s="205"/>
      <c r="TNX53" s="205"/>
      <c r="TNY53" s="205"/>
      <c r="TNZ53" s="205"/>
      <c r="TOA53" s="205"/>
      <c r="TOB53" s="205"/>
      <c r="TOC53" s="205"/>
      <c r="TOD53" s="205"/>
      <c r="TOE53" s="205"/>
      <c r="TOF53" s="205"/>
      <c r="TOG53" s="205"/>
      <c r="TOH53" s="205"/>
      <c r="TOI53" s="205"/>
      <c r="TOJ53" s="205"/>
      <c r="TOK53" s="205"/>
      <c r="TOL53" s="205"/>
      <c r="TOM53" s="205"/>
      <c r="TON53" s="205"/>
      <c r="TOO53" s="205"/>
      <c r="TOP53" s="205"/>
      <c r="TOQ53" s="205"/>
      <c r="TOR53" s="205"/>
      <c r="TOS53" s="205"/>
      <c r="TOT53" s="205"/>
      <c r="TOU53" s="205"/>
      <c r="TOV53" s="205"/>
      <c r="TOW53" s="205"/>
      <c r="TOX53" s="205"/>
      <c r="TOY53" s="205"/>
      <c r="TOZ53" s="205"/>
      <c r="TPA53" s="205"/>
      <c r="TPB53" s="205"/>
      <c r="TPC53" s="205"/>
      <c r="TPD53" s="205"/>
      <c r="TPE53" s="205"/>
      <c r="TPF53" s="205"/>
      <c r="TPG53" s="205"/>
      <c r="TPH53" s="205"/>
      <c r="TPI53" s="205"/>
      <c r="TPJ53" s="205"/>
      <c r="TPK53" s="205"/>
      <c r="TPL53" s="205"/>
      <c r="TPM53" s="205"/>
      <c r="TPN53" s="205"/>
      <c r="TPO53" s="205"/>
      <c r="TPP53" s="205"/>
      <c r="TPQ53" s="205"/>
      <c r="TPR53" s="205"/>
      <c r="TPS53" s="205"/>
      <c r="TPT53" s="205"/>
      <c r="TPU53" s="205"/>
      <c r="TPV53" s="205"/>
      <c r="TPW53" s="205"/>
      <c r="TPX53" s="205"/>
      <c r="TPY53" s="205"/>
      <c r="TPZ53" s="205"/>
      <c r="TQA53" s="205"/>
      <c r="TQB53" s="205"/>
      <c r="TQC53" s="205"/>
      <c r="TQD53" s="205"/>
      <c r="TQE53" s="205"/>
      <c r="TQF53" s="205"/>
      <c r="TQG53" s="205"/>
      <c r="TQH53" s="205"/>
      <c r="TQI53" s="205"/>
      <c r="TQJ53" s="205"/>
      <c r="TQK53" s="205"/>
      <c r="TQL53" s="205"/>
      <c r="TQM53" s="205"/>
      <c r="TQN53" s="205"/>
      <c r="TQO53" s="205"/>
      <c r="TQP53" s="205"/>
      <c r="TQQ53" s="205"/>
      <c r="TQR53" s="205"/>
      <c r="TQS53" s="205"/>
      <c r="TQT53" s="205"/>
      <c r="TQU53" s="205"/>
      <c r="TQV53" s="205"/>
      <c r="TQW53" s="205"/>
      <c r="TQX53" s="205"/>
      <c r="TQY53" s="205"/>
      <c r="TQZ53" s="205"/>
      <c r="TRA53" s="205"/>
      <c r="TRB53" s="205"/>
      <c r="TRC53" s="205"/>
      <c r="TRD53" s="205"/>
      <c r="TRE53" s="205"/>
      <c r="TRF53" s="205"/>
      <c r="TRG53" s="205"/>
      <c r="TRH53" s="205"/>
      <c r="TRI53" s="205"/>
      <c r="TRJ53" s="205"/>
      <c r="TRK53" s="205"/>
      <c r="TRL53" s="205"/>
      <c r="TRM53" s="205"/>
      <c r="TRN53" s="205"/>
      <c r="TRO53" s="205"/>
      <c r="TRP53" s="205"/>
      <c r="TRQ53" s="205"/>
      <c r="TRR53" s="205"/>
      <c r="TRS53" s="205"/>
      <c r="TRT53" s="205"/>
      <c r="TRU53" s="205"/>
      <c r="TRV53" s="205"/>
      <c r="TRW53" s="205"/>
      <c r="TRX53" s="205"/>
      <c r="TRY53" s="205"/>
      <c r="TRZ53" s="205"/>
      <c r="TSA53" s="205"/>
      <c r="TSB53" s="205"/>
      <c r="TSC53" s="205"/>
      <c r="TSD53" s="205"/>
      <c r="TSE53" s="205"/>
      <c r="TSF53" s="205"/>
      <c r="TSG53" s="205"/>
      <c r="TSH53" s="205"/>
      <c r="TSI53" s="205"/>
      <c r="TSJ53" s="205"/>
      <c r="TSK53" s="205"/>
      <c r="TSL53" s="205"/>
      <c r="TSM53" s="205"/>
      <c r="TSN53" s="205"/>
      <c r="TSO53" s="205"/>
      <c r="TSP53" s="205"/>
      <c r="TSQ53" s="205"/>
      <c r="TSR53" s="205"/>
      <c r="TSS53" s="205"/>
      <c r="TST53" s="205"/>
      <c r="TSU53" s="205"/>
      <c r="TSV53" s="205"/>
      <c r="TSW53" s="205"/>
      <c r="TSX53" s="205"/>
      <c r="TSY53" s="205"/>
      <c r="TSZ53" s="205"/>
      <c r="TTA53" s="205"/>
      <c r="TTB53" s="205"/>
      <c r="TTC53" s="205"/>
      <c r="TTD53" s="205"/>
      <c r="TTE53" s="205"/>
      <c r="TTF53" s="205"/>
      <c r="TTG53" s="205"/>
      <c r="TTH53" s="205"/>
      <c r="TTI53" s="205"/>
      <c r="TTJ53" s="205"/>
      <c r="TTK53" s="205"/>
      <c r="TTL53" s="205"/>
      <c r="TTM53" s="205"/>
      <c r="TTN53" s="205"/>
      <c r="TTO53" s="205"/>
      <c r="TTP53" s="205"/>
      <c r="TTQ53" s="205"/>
      <c r="TTR53" s="205"/>
      <c r="TTS53" s="205"/>
      <c r="TTT53" s="205"/>
      <c r="TTU53" s="205"/>
      <c r="TTV53" s="205"/>
      <c r="TTW53" s="205"/>
      <c r="TTX53" s="205"/>
      <c r="TTY53" s="205"/>
      <c r="TTZ53" s="205"/>
      <c r="TUA53" s="205"/>
      <c r="TUB53" s="205"/>
      <c r="TUC53" s="205"/>
      <c r="TUD53" s="205"/>
      <c r="TUE53" s="205"/>
      <c r="TUF53" s="205"/>
      <c r="TUG53" s="205"/>
      <c r="TUH53" s="205"/>
      <c r="TUI53" s="205"/>
      <c r="TUJ53" s="205"/>
      <c r="TUK53" s="205"/>
      <c r="TUL53" s="205"/>
      <c r="TUM53" s="205"/>
      <c r="TUN53" s="205"/>
      <c r="TUO53" s="205"/>
      <c r="TUP53" s="205"/>
      <c r="TUQ53" s="205"/>
      <c r="TUR53" s="205"/>
      <c r="TUS53" s="205"/>
      <c r="TUT53" s="205"/>
      <c r="TUU53" s="205"/>
      <c r="TUV53" s="205"/>
      <c r="TUW53" s="205"/>
      <c r="TUX53" s="205"/>
      <c r="TUY53" s="205"/>
      <c r="TUZ53" s="205"/>
      <c r="TVA53" s="205"/>
      <c r="TVB53" s="205"/>
      <c r="TVC53" s="205"/>
      <c r="TVD53" s="205"/>
      <c r="TVE53" s="205"/>
      <c r="TVF53" s="205"/>
      <c r="TVG53" s="205"/>
      <c r="TVH53" s="205"/>
      <c r="TVI53" s="205"/>
      <c r="TVJ53" s="205"/>
      <c r="TVK53" s="205"/>
      <c r="TVL53" s="205"/>
      <c r="TVM53" s="205"/>
      <c r="TVN53" s="205"/>
      <c r="TVO53" s="205"/>
      <c r="TVP53" s="205"/>
      <c r="TVQ53" s="205"/>
      <c r="TVR53" s="205"/>
      <c r="TVS53" s="205"/>
      <c r="TVT53" s="205"/>
      <c r="TVU53" s="205"/>
      <c r="TVV53" s="205"/>
      <c r="TVW53" s="205"/>
      <c r="TVX53" s="205"/>
      <c r="TVY53" s="205"/>
      <c r="TVZ53" s="205"/>
      <c r="TWA53" s="205"/>
      <c r="TWB53" s="205"/>
      <c r="TWC53" s="205"/>
      <c r="TWD53" s="205"/>
      <c r="TWE53" s="205"/>
      <c r="TWF53" s="205"/>
      <c r="TWG53" s="205"/>
      <c r="TWH53" s="205"/>
      <c r="TWI53" s="205"/>
      <c r="TWJ53" s="205"/>
      <c r="TWK53" s="205"/>
      <c r="TWL53" s="205"/>
      <c r="TWM53" s="205"/>
      <c r="TWN53" s="205"/>
      <c r="TWO53" s="205"/>
      <c r="TWP53" s="205"/>
      <c r="TWQ53" s="205"/>
      <c r="TWR53" s="205"/>
      <c r="TWS53" s="205"/>
      <c r="TWT53" s="205"/>
      <c r="TWU53" s="205"/>
      <c r="TWV53" s="205"/>
      <c r="TWW53" s="205"/>
      <c r="TWX53" s="205"/>
      <c r="TWY53" s="205"/>
      <c r="TWZ53" s="205"/>
      <c r="TXA53" s="205"/>
      <c r="TXB53" s="205"/>
      <c r="TXC53" s="205"/>
      <c r="TXD53" s="205"/>
      <c r="TXE53" s="205"/>
      <c r="TXF53" s="205"/>
      <c r="TXG53" s="205"/>
      <c r="TXH53" s="205"/>
      <c r="TXI53" s="205"/>
      <c r="TXJ53" s="205"/>
      <c r="TXK53" s="205"/>
      <c r="TXL53" s="205"/>
      <c r="TXM53" s="205"/>
      <c r="TXN53" s="205"/>
      <c r="TXO53" s="205"/>
      <c r="TXP53" s="205"/>
      <c r="TXQ53" s="205"/>
      <c r="TXR53" s="205"/>
      <c r="TXS53" s="205"/>
      <c r="TXT53" s="205"/>
      <c r="TXU53" s="205"/>
      <c r="TXV53" s="205"/>
      <c r="TXW53" s="205"/>
      <c r="TXX53" s="205"/>
      <c r="TXY53" s="205"/>
      <c r="TXZ53" s="205"/>
      <c r="TYA53" s="205"/>
      <c r="TYB53" s="205"/>
      <c r="TYC53" s="205"/>
      <c r="TYD53" s="205"/>
      <c r="TYE53" s="205"/>
      <c r="TYF53" s="205"/>
      <c r="TYG53" s="205"/>
      <c r="TYH53" s="205"/>
      <c r="TYI53" s="205"/>
      <c r="TYJ53" s="205"/>
      <c r="TYK53" s="205"/>
      <c r="TYL53" s="205"/>
      <c r="TYM53" s="205"/>
      <c r="TYN53" s="205"/>
      <c r="TYO53" s="205"/>
      <c r="TYP53" s="205"/>
      <c r="TYQ53" s="205"/>
      <c r="TYR53" s="205"/>
      <c r="TYS53" s="205"/>
      <c r="TYT53" s="205"/>
      <c r="TYU53" s="205"/>
      <c r="TYV53" s="205"/>
      <c r="TYW53" s="205"/>
      <c r="TYX53" s="205"/>
      <c r="TYY53" s="205"/>
      <c r="TYZ53" s="205"/>
      <c r="TZA53" s="205"/>
      <c r="TZB53" s="205"/>
      <c r="TZC53" s="205"/>
      <c r="TZD53" s="205"/>
      <c r="TZE53" s="205"/>
      <c r="TZF53" s="205"/>
      <c r="TZG53" s="205"/>
      <c r="TZH53" s="205"/>
      <c r="TZI53" s="205"/>
      <c r="TZJ53" s="205"/>
      <c r="TZK53" s="205"/>
      <c r="TZL53" s="205"/>
      <c r="TZM53" s="205"/>
      <c r="TZN53" s="205"/>
      <c r="TZO53" s="205"/>
      <c r="TZP53" s="205"/>
      <c r="TZQ53" s="205"/>
      <c r="TZR53" s="205"/>
      <c r="TZS53" s="205"/>
      <c r="TZT53" s="205"/>
      <c r="TZU53" s="205"/>
      <c r="TZV53" s="205"/>
      <c r="TZW53" s="205"/>
      <c r="TZX53" s="205"/>
      <c r="TZY53" s="205"/>
      <c r="TZZ53" s="205"/>
      <c r="UAA53" s="205"/>
      <c r="UAB53" s="205"/>
      <c r="UAC53" s="205"/>
      <c r="UAD53" s="205"/>
      <c r="UAE53" s="205"/>
      <c r="UAF53" s="205"/>
      <c r="UAG53" s="205"/>
      <c r="UAH53" s="205"/>
      <c r="UAI53" s="205"/>
      <c r="UAJ53" s="205"/>
      <c r="UAK53" s="205"/>
      <c r="UAL53" s="205"/>
      <c r="UAM53" s="205"/>
      <c r="UAN53" s="205"/>
      <c r="UAO53" s="205"/>
      <c r="UAP53" s="205"/>
      <c r="UAQ53" s="205"/>
      <c r="UAR53" s="205"/>
      <c r="UAS53" s="205"/>
      <c r="UAT53" s="205"/>
      <c r="UAU53" s="205"/>
      <c r="UAV53" s="205"/>
      <c r="UAW53" s="205"/>
      <c r="UAX53" s="205"/>
      <c r="UAY53" s="205"/>
      <c r="UAZ53" s="205"/>
      <c r="UBA53" s="205"/>
      <c r="UBB53" s="205"/>
      <c r="UBC53" s="205"/>
      <c r="UBD53" s="205"/>
      <c r="UBE53" s="205"/>
      <c r="UBF53" s="205"/>
      <c r="UBG53" s="205"/>
      <c r="UBH53" s="205"/>
      <c r="UBI53" s="205"/>
      <c r="UBJ53" s="205"/>
      <c r="UBK53" s="205"/>
      <c r="UBL53" s="205"/>
      <c r="UBM53" s="205"/>
      <c r="UBN53" s="205"/>
      <c r="UBO53" s="205"/>
      <c r="UBP53" s="205"/>
      <c r="UBQ53" s="205"/>
      <c r="UBR53" s="205"/>
      <c r="UBS53" s="205"/>
      <c r="UBT53" s="205"/>
      <c r="UBU53" s="205"/>
      <c r="UBV53" s="205"/>
      <c r="UBW53" s="205"/>
      <c r="UBX53" s="205"/>
      <c r="UBY53" s="205"/>
      <c r="UBZ53" s="205"/>
      <c r="UCA53" s="205"/>
      <c r="UCB53" s="205"/>
      <c r="UCC53" s="205"/>
      <c r="UCD53" s="205"/>
      <c r="UCE53" s="205"/>
      <c r="UCF53" s="205"/>
      <c r="UCG53" s="205"/>
      <c r="UCH53" s="205"/>
      <c r="UCI53" s="205"/>
      <c r="UCJ53" s="205"/>
      <c r="UCK53" s="205"/>
      <c r="UCL53" s="205"/>
      <c r="UCM53" s="205"/>
      <c r="UCN53" s="205"/>
      <c r="UCO53" s="205"/>
      <c r="UCP53" s="205"/>
      <c r="UCQ53" s="205"/>
      <c r="UCR53" s="205"/>
      <c r="UCS53" s="205"/>
      <c r="UCT53" s="205"/>
      <c r="UCU53" s="205"/>
      <c r="UCV53" s="205"/>
      <c r="UCW53" s="205"/>
      <c r="UCX53" s="205"/>
      <c r="UCY53" s="205"/>
      <c r="UCZ53" s="205"/>
      <c r="UDA53" s="205"/>
      <c r="UDB53" s="205"/>
      <c r="UDC53" s="205"/>
      <c r="UDD53" s="205"/>
      <c r="UDE53" s="205"/>
      <c r="UDF53" s="205"/>
      <c r="UDG53" s="205"/>
      <c r="UDH53" s="205"/>
      <c r="UDI53" s="205"/>
      <c r="UDJ53" s="205"/>
      <c r="UDK53" s="205"/>
      <c r="UDL53" s="205"/>
      <c r="UDM53" s="205"/>
      <c r="UDN53" s="205"/>
      <c r="UDO53" s="205"/>
      <c r="UDP53" s="205"/>
      <c r="UDQ53" s="205"/>
      <c r="UDR53" s="205"/>
      <c r="UDS53" s="205"/>
      <c r="UDT53" s="205"/>
      <c r="UDU53" s="205"/>
      <c r="UDV53" s="205"/>
      <c r="UDW53" s="205"/>
      <c r="UDX53" s="205"/>
      <c r="UDY53" s="205"/>
      <c r="UDZ53" s="205"/>
      <c r="UEA53" s="205"/>
      <c r="UEB53" s="205"/>
      <c r="UEC53" s="205"/>
      <c r="UED53" s="205"/>
      <c r="UEE53" s="205"/>
      <c r="UEF53" s="205"/>
      <c r="UEG53" s="205"/>
      <c r="UEH53" s="205"/>
      <c r="UEI53" s="205"/>
      <c r="UEJ53" s="205"/>
      <c r="UEK53" s="205"/>
      <c r="UEL53" s="205"/>
      <c r="UEM53" s="205"/>
      <c r="UEN53" s="205"/>
      <c r="UEO53" s="205"/>
      <c r="UEP53" s="205"/>
      <c r="UEQ53" s="205"/>
      <c r="UER53" s="205"/>
      <c r="UES53" s="205"/>
      <c r="UET53" s="205"/>
      <c r="UEU53" s="205"/>
      <c r="UEV53" s="205"/>
      <c r="UEW53" s="205"/>
      <c r="UEX53" s="205"/>
      <c r="UEY53" s="205"/>
      <c r="UEZ53" s="205"/>
      <c r="UFA53" s="205"/>
      <c r="UFB53" s="205"/>
      <c r="UFC53" s="205"/>
      <c r="UFD53" s="205"/>
      <c r="UFE53" s="205"/>
      <c r="UFF53" s="205"/>
      <c r="UFG53" s="205"/>
      <c r="UFH53" s="205"/>
      <c r="UFI53" s="205"/>
      <c r="UFJ53" s="205"/>
      <c r="UFK53" s="205"/>
      <c r="UFL53" s="205"/>
      <c r="UFM53" s="205"/>
      <c r="UFN53" s="205"/>
      <c r="UFO53" s="205"/>
      <c r="UFP53" s="205"/>
      <c r="UFQ53" s="205"/>
      <c r="UFR53" s="205"/>
      <c r="UFS53" s="205"/>
      <c r="UFT53" s="205"/>
      <c r="UFU53" s="205"/>
      <c r="UFV53" s="205"/>
      <c r="UFW53" s="205"/>
      <c r="UFX53" s="205"/>
      <c r="UFY53" s="205"/>
      <c r="UFZ53" s="205"/>
      <c r="UGA53" s="205"/>
      <c r="UGB53" s="205"/>
      <c r="UGC53" s="205"/>
      <c r="UGD53" s="205"/>
      <c r="UGE53" s="205"/>
      <c r="UGF53" s="205"/>
      <c r="UGG53" s="205"/>
      <c r="UGH53" s="205"/>
      <c r="UGI53" s="205"/>
      <c r="UGJ53" s="205"/>
      <c r="UGK53" s="205"/>
      <c r="UGL53" s="205"/>
      <c r="UGM53" s="205"/>
      <c r="UGN53" s="205"/>
      <c r="UGO53" s="205"/>
      <c r="UGP53" s="205"/>
      <c r="UGQ53" s="205"/>
      <c r="UGR53" s="205"/>
      <c r="UGS53" s="205"/>
      <c r="UGT53" s="205"/>
      <c r="UGU53" s="205"/>
      <c r="UGV53" s="205"/>
      <c r="UGW53" s="205"/>
      <c r="UGX53" s="205"/>
      <c r="UGY53" s="205"/>
      <c r="UGZ53" s="205"/>
      <c r="UHA53" s="205"/>
      <c r="UHB53" s="205"/>
      <c r="UHC53" s="205"/>
      <c r="UHD53" s="205"/>
      <c r="UHE53" s="205"/>
      <c r="UHF53" s="205"/>
      <c r="UHG53" s="205"/>
      <c r="UHH53" s="205"/>
      <c r="UHI53" s="205"/>
      <c r="UHJ53" s="205"/>
      <c r="UHK53" s="205"/>
      <c r="UHL53" s="205"/>
      <c r="UHM53" s="205"/>
      <c r="UHN53" s="205"/>
      <c r="UHO53" s="205"/>
      <c r="UHP53" s="205"/>
      <c r="UHQ53" s="205"/>
      <c r="UHR53" s="205"/>
      <c r="UHS53" s="205"/>
      <c r="UHT53" s="205"/>
      <c r="UHU53" s="205"/>
      <c r="UHV53" s="205"/>
      <c r="UHW53" s="205"/>
      <c r="UHX53" s="205"/>
      <c r="UHY53" s="205"/>
      <c r="UHZ53" s="205"/>
      <c r="UIA53" s="205"/>
      <c r="UIB53" s="205"/>
      <c r="UIC53" s="205"/>
      <c r="UID53" s="205"/>
      <c r="UIE53" s="205"/>
      <c r="UIF53" s="205"/>
      <c r="UIG53" s="205"/>
      <c r="UIH53" s="205"/>
      <c r="UII53" s="205"/>
      <c r="UIJ53" s="205"/>
      <c r="UIK53" s="205"/>
      <c r="UIL53" s="205"/>
      <c r="UIM53" s="205"/>
      <c r="UIN53" s="205"/>
      <c r="UIO53" s="205"/>
      <c r="UIP53" s="205"/>
      <c r="UIQ53" s="205"/>
      <c r="UIR53" s="205"/>
      <c r="UIS53" s="205"/>
      <c r="UIT53" s="205"/>
      <c r="UIU53" s="205"/>
      <c r="UIV53" s="205"/>
      <c r="UIW53" s="205"/>
      <c r="UIX53" s="205"/>
      <c r="UIY53" s="205"/>
      <c r="UIZ53" s="205"/>
      <c r="UJA53" s="205"/>
      <c r="UJB53" s="205"/>
      <c r="UJC53" s="205"/>
      <c r="UJD53" s="205"/>
      <c r="UJE53" s="205"/>
      <c r="UJF53" s="205"/>
      <c r="UJG53" s="205"/>
      <c r="UJH53" s="205"/>
      <c r="UJI53" s="205"/>
      <c r="UJJ53" s="205"/>
      <c r="UJK53" s="205"/>
      <c r="UJL53" s="205"/>
      <c r="UJM53" s="205"/>
      <c r="UJN53" s="205"/>
      <c r="UJO53" s="205"/>
      <c r="UJP53" s="205"/>
      <c r="UJQ53" s="205"/>
      <c r="UJR53" s="205"/>
      <c r="UJS53" s="205"/>
      <c r="UJT53" s="205"/>
      <c r="UJU53" s="205"/>
      <c r="UJV53" s="205"/>
      <c r="UJW53" s="205"/>
      <c r="UJX53" s="205"/>
      <c r="UJY53" s="205"/>
      <c r="UJZ53" s="205"/>
      <c r="UKA53" s="205"/>
      <c r="UKB53" s="205"/>
      <c r="UKC53" s="205"/>
      <c r="UKD53" s="205"/>
      <c r="UKE53" s="205"/>
      <c r="UKF53" s="205"/>
      <c r="UKG53" s="205"/>
      <c r="UKH53" s="205"/>
      <c r="UKI53" s="205"/>
      <c r="UKJ53" s="205"/>
      <c r="UKK53" s="205"/>
      <c r="UKL53" s="205"/>
      <c r="UKM53" s="205"/>
      <c r="UKN53" s="205"/>
      <c r="UKO53" s="205"/>
      <c r="UKP53" s="205"/>
      <c r="UKQ53" s="205"/>
      <c r="UKR53" s="205"/>
      <c r="UKS53" s="205"/>
      <c r="UKT53" s="205"/>
      <c r="UKU53" s="205"/>
      <c r="UKV53" s="205"/>
      <c r="UKW53" s="205"/>
      <c r="UKX53" s="205"/>
      <c r="UKY53" s="205"/>
      <c r="UKZ53" s="205"/>
      <c r="ULA53" s="205"/>
      <c r="ULB53" s="205"/>
      <c r="ULC53" s="205"/>
      <c r="ULD53" s="205"/>
      <c r="ULE53" s="205"/>
      <c r="ULF53" s="205"/>
      <c r="ULG53" s="205"/>
      <c r="ULH53" s="205"/>
      <c r="ULI53" s="205"/>
      <c r="ULJ53" s="205"/>
      <c r="ULK53" s="205"/>
      <c r="ULL53" s="205"/>
      <c r="ULM53" s="205"/>
      <c r="ULN53" s="205"/>
      <c r="ULO53" s="205"/>
      <c r="ULP53" s="205"/>
      <c r="ULQ53" s="205"/>
      <c r="ULR53" s="205"/>
      <c r="ULS53" s="205"/>
      <c r="ULT53" s="205"/>
      <c r="ULU53" s="205"/>
      <c r="ULV53" s="205"/>
      <c r="ULW53" s="205"/>
      <c r="ULX53" s="205"/>
      <c r="ULY53" s="205"/>
      <c r="ULZ53" s="205"/>
      <c r="UMA53" s="205"/>
      <c r="UMB53" s="205"/>
      <c r="UMC53" s="205"/>
      <c r="UMD53" s="205"/>
      <c r="UME53" s="205"/>
      <c r="UMF53" s="205"/>
      <c r="UMG53" s="205"/>
      <c r="UMH53" s="205"/>
      <c r="UMI53" s="205"/>
      <c r="UMJ53" s="205"/>
      <c r="UMK53" s="205"/>
      <c r="UML53" s="205"/>
      <c r="UMM53" s="205"/>
      <c r="UMN53" s="205"/>
      <c r="UMO53" s="205"/>
      <c r="UMP53" s="205"/>
      <c r="UMQ53" s="205"/>
      <c r="UMR53" s="205"/>
      <c r="UMS53" s="205"/>
      <c r="UMT53" s="205"/>
      <c r="UMU53" s="205"/>
      <c r="UMV53" s="205"/>
      <c r="UMW53" s="205"/>
      <c r="UMX53" s="205"/>
      <c r="UMY53" s="205"/>
      <c r="UMZ53" s="205"/>
      <c r="UNA53" s="205"/>
      <c r="UNB53" s="205"/>
      <c r="UNC53" s="205"/>
      <c r="UND53" s="205"/>
      <c r="UNE53" s="205"/>
      <c r="UNF53" s="205"/>
      <c r="UNG53" s="205"/>
      <c r="UNH53" s="205"/>
      <c r="UNI53" s="205"/>
      <c r="UNJ53" s="205"/>
      <c r="UNK53" s="205"/>
      <c r="UNL53" s="205"/>
      <c r="UNM53" s="205"/>
      <c r="UNN53" s="205"/>
      <c r="UNO53" s="205"/>
      <c r="UNP53" s="205"/>
      <c r="UNQ53" s="205"/>
      <c r="UNR53" s="205"/>
      <c r="UNS53" s="205"/>
      <c r="UNT53" s="205"/>
      <c r="UNU53" s="205"/>
      <c r="UNV53" s="205"/>
      <c r="UNW53" s="205"/>
      <c r="UNX53" s="205"/>
      <c r="UNY53" s="205"/>
      <c r="UNZ53" s="205"/>
      <c r="UOA53" s="205"/>
      <c r="UOB53" s="205"/>
      <c r="UOC53" s="205"/>
      <c r="UOD53" s="205"/>
      <c r="UOE53" s="205"/>
      <c r="UOF53" s="205"/>
      <c r="UOG53" s="205"/>
      <c r="UOH53" s="205"/>
      <c r="UOI53" s="205"/>
      <c r="UOJ53" s="205"/>
      <c r="UOK53" s="205"/>
      <c r="UOL53" s="205"/>
      <c r="UOM53" s="205"/>
      <c r="UON53" s="205"/>
      <c r="UOO53" s="205"/>
      <c r="UOP53" s="205"/>
      <c r="UOQ53" s="205"/>
      <c r="UOR53" s="205"/>
      <c r="UOS53" s="205"/>
      <c r="UOT53" s="205"/>
      <c r="UOU53" s="205"/>
      <c r="UOV53" s="205"/>
      <c r="UOW53" s="205"/>
      <c r="UOX53" s="205"/>
      <c r="UOY53" s="205"/>
      <c r="UOZ53" s="205"/>
      <c r="UPA53" s="205"/>
      <c r="UPB53" s="205"/>
      <c r="UPC53" s="205"/>
      <c r="UPD53" s="205"/>
      <c r="UPE53" s="205"/>
      <c r="UPF53" s="205"/>
      <c r="UPG53" s="205"/>
      <c r="UPH53" s="205"/>
      <c r="UPI53" s="205"/>
      <c r="UPJ53" s="205"/>
      <c r="UPK53" s="205"/>
      <c r="UPL53" s="205"/>
      <c r="UPM53" s="205"/>
      <c r="UPN53" s="205"/>
      <c r="UPO53" s="205"/>
      <c r="UPP53" s="205"/>
      <c r="UPQ53" s="205"/>
      <c r="UPR53" s="205"/>
      <c r="UPS53" s="205"/>
      <c r="UPT53" s="205"/>
      <c r="UPU53" s="205"/>
      <c r="UPV53" s="205"/>
      <c r="UPW53" s="205"/>
      <c r="UPX53" s="205"/>
      <c r="UPY53" s="205"/>
      <c r="UPZ53" s="205"/>
      <c r="UQA53" s="205"/>
      <c r="UQB53" s="205"/>
      <c r="UQC53" s="205"/>
      <c r="UQD53" s="205"/>
      <c r="UQE53" s="205"/>
      <c r="UQF53" s="205"/>
      <c r="UQG53" s="205"/>
      <c r="UQH53" s="205"/>
      <c r="UQI53" s="205"/>
      <c r="UQJ53" s="205"/>
      <c r="UQK53" s="205"/>
      <c r="UQL53" s="205"/>
      <c r="UQM53" s="205"/>
      <c r="UQN53" s="205"/>
      <c r="UQO53" s="205"/>
      <c r="UQP53" s="205"/>
      <c r="UQQ53" s="205"/>
      <c r="UQR53" s="205"/>
      <c r="UQS53" s="205"/>
      <c r="UQT53" s="205"/>
      <c r="UQU53" s="205"/>
      <c r="UQV53" s="205"/>
      <c r="UQW53" s="205"/>
      <c r="UQX53" s="205"/>
      <c r="UQY53" s="205"/>
      <c r="UQZ53" s="205"/>
      <c r="URA53" s="205"/>
      <c r="URB53" s="205"/>
      <c r="URC53" s="205"/>
      <c r="URD53" s="205"/>
      <c r="URE53" s="205"/>
      <c r="URF53" s="205"/>
      <c r="URG53" s="205"/>
      <c r="URH53" s="205"/>
      <c r="URI53" s="205"/>
      <c r="URJ53" s="205"/>
      <c r="URK53" s="205"/>
      <c r="URL53" s="205"/>
      <c r="URM53" s="205"/>
      <c r="URN53" s="205"/>
      <c r="URO53" s="205"/>
      <c r="URP53" s="205"/>
      <c r="URQ53" s="205"/>
      <c r="URR53" s="205"/>
      <c r="URS53" s="205"/>
      <c r="URT53" s="205"/>
      <c r="URU53" s="205"/>
      <c r="URV53" s="205"/>
      <c r="URW53" s="205"/>
      <c r="URX53" s="205"/>
      <c r="URY53" s="205"/>
      <c r="URZ53" s="205"/>
      <c r="USA53" s="205"/>
      <c r="USB53" s="205"/>
      <c r="USC53" s="205"/>
      <c r="USD53" s="205"/>
      <c r="USE53" s="205"/>
      <c r="USF53" s="205"/>
      <c r="USG53" s="205"/>
      <c r="USH53" s="205"/>
      <c r="USI53" s="205"/>
      <c r="USJ53" s="205"/>
      <c r="USK53" s="205"/>
      <c r="USL53" s="205"/>
      <c r="USM53" s="205"/>
      <c r="USN53" s="205"/>
      <c r="USO53" s="205"/>
      <c r="USP53" s="205"/>
      <c r="USQ53" s="205"/>
      <c r="USR53" s="205"/>
      <c r="USS53" s="205"/>
      <c r="UST53" s="205"/>
      <c r="USU53" s="205"/>
      <c r="USV53" s="205"/>
      <c r="USW53" s="205"/>
      <c r="USX53" s="205"/>
      <c r="USY53" s="205"/>
      <c r="USZ53" s="205"/>
      <c r="UTA53" s="205"/>
      <c r="UTB53" s="205"/>
      <c r="UTC53" s="205"/>
      <c r="UTD53" s="205"/>
      <c r="UTE53" s="205"/>
      <c r="UTF53" s="205"/>
      <c r="UTG53" s="205"/>
      <c r="UTH53" s="205"/>
      <c r="UTI53" s="205"/>
      <c r="UTJ53" s="205"/>
      <c r="UTK53" s="205"/>
      <c r="UTL53" s="205"/>
      <c r="UTM53" s="205"/>
      <c r="UTN53" s="205"/>
      <c r="UTO53" s="205"/>
      <c r="UTP53" s="205"/>
      <c r="UTQ53" s="205"/>
      <c r="UTR53" s="205"/>
      <c r="UTS53" s="205"/>
      <c r="UTT53" s="205"/>
      <c r="UTU53" s="205"/>
      <c r="UTV53" s="205"/>
      <c r="UTW53" s="205"/>
      <c r="UTX53" s="205"/>
      <c r="UTY53" s="205"/>
      <c r="UTZ53" s="205"/>
      <c r="UUA53" s="205"/>
      <c r="UUB53" s="205"/>
      <c r="UUC53" s="205"/>
      <c r="UUD53" s="205"/>
      <c r="UUE53" s="205"/>
      <c r="UUF53" s="205"/>
      <c r="UUG53" s="205"/>
      <c r="UUH53" s="205"/>
      <c r="UUI53" s="205"/>
      <c r="UUJ53" s="205"/>
      <c r="UUK53" s="205"/>
      <c r="UUL53" s="205"/>
      <c r="UUM53" s="205"/>
      <c r="UUN53" s="205"/>
      <c r="UUO53" s="205"/>
      <c r="UUP53" s="205"/>
      <c r="UUQ53" s="205"/>
      <c r="UUR53" s="205"/>
      <c r="UUS53" s="205"/>
      <c r="UUT53" s="205"/>
      <c r="UUU53" s="205"/>
      <c r="UUV53" s="205"/>
      <c r="UUW53" s="205"/>
      <c r="UUX53" s="205"/>
      <c r="UUY53" s="205"/>
      <c r="UUZ53" s="205"/>
      <c r="UVA53" s="205"/>
      <c r="UVB53" s="205"/>
      <c r="UVC53" s="205"/>
      <c r="UVD53" s="205"/>
      <c r="UVE53" s="205"/>
      <c r="UVF53" s="205"/>
      <c r="UVG53" s="205"/>
      <c r="UVH53" s="205"/>
      <c r="UVI53" s="205"/>
      <c r="UVJ53" s="205"/>
      <c r="UVK53" s="205"/>
      <c r="UVL53" s="205"/>
      <c r="UVM53" s="205"/>
      <c r="UVN53" s="205"/>
      <c r="UVO53" s="205"/>
      <c r="UVP53" s="205"/>
      <c r="UVQ53" s="205"/>
      <c r="UVR53" s="205"/>
      <c r="UVS53" s="205"/>
      <c r="UVT53" s="205"/>
      <c r="UVU53" s="205"/>
      <c r="UVV53" s="205"/>
      <c r="UVW53" s="205"/>
      <c r="UVX53" s="205"/>
      <c r="UVY53" s="205"/>
      <c r="UVZ53" s="205"/>
      <c r="UWA53" s="205"/>
      <c r="UWB53" s="205"/>
      <c r="UWC53" s="205"/>
      <c r="UWD53" s="205"/>
      <c r="UWE53" s="205"/>
      <c r="UWF53" s="205"/>
      <c r="UWG53" s="205"/>
      <c r="UWH53" s="205"/>
      <c r="UWI53" s="205"/>
      <c r="UWJ53" s="205"/>
      <c r="UWK53" s="205"/>
      <c r="UWL53" s="205"/>
      <c r="UWM53" s="205"/>
      <c r="UWN53" s="205"/>
      <c r="UWO53" s="205"/>
      <c r="UWP53" s="205"/>
      <c r="UWQ53" s="205"/>
      <c r="UWR53" s="205"/>
      <c r="UWS53" s="205"/>
      <c r="UWT53" s="205"/>
      <c r="UWU53" s="205"/>
      <c r="UWV53" s="205"/>
      <c r="UWW53" s="205"/>
      <c r="UWX53" s="205"/>
      <c r="UWY53" s="205"/>
      <c r="UWZ53" s="205"/>
      <c r="UXA53" s="205"/>
      <c r="UXB53" s="205"/>
      <c r="UXC53" s="205"/>
      <c r="UXD53" s="205"/>
      <c r="UXE53" s="205"/>
      <c r="UXF53" s="205"/>
      <c r="UXG53" s="205"/>
      <c r="UXH53" s="205"/>
      <c r="UXI53" s="205"/>
      <c r="UXJ53" s="205"/>
      <c r="UXK53" s="205"/>
      <c r="UXL53" s="205"/>
      <c r="UXM53" s="205"/>
      <c r="UXN53" s="205"/>
      <c r="UXO53" s="205"/>
      <c r="UXP53" s="205"/>
      <c r="UXQ53" s="205"/>
      <c r="UXR53" s="205"/>
      <c r="UXS53" s="205"/>
      <c r="UXT53" s="205"/>
      <c r="UXU53" s="205"/>
      <c r="UXV53" s="205"/>
      <c r="UXW53" s="205"/>
      <c r="UXX53" s="205"/>
      <c r="UXY53" s="205"/>
      <c r="UXZ53" s="205"/>
      <c r="UYA53" s="205"/>
      <c r="UYB53" s="205"/>
      <c r="UYC53" s="205"/>
      <c r="UYD53" s="205"/>
      <c r="UYE53" s="205"/>
      <c r="UYF53" s="205"/>
      <c r="UYG53" s="205"/>
      <c r="UYH53" s="205"/>
      <c r="UYI53" s="205"/>
      <c r="UYJ53" s="205"/>
      <c r="UYK53" s="205"/>
      <c r="UYL53" s="205"/>
      <c r="UYM53" s="205"/>
      <c r="UYN53" s="205"/>
      <c r="UYO53" s="205"/>
      <c r="UYP53" s="205"/>
      <c r="UYQ53" s="205"/>
      <c r="UYR53" s="205"/>
      <c r="UYS53" s="205"/>
      <c r="UYT53" s="205"/>
      <c r="UYU53" s="205"/>
      <c r="UYV53" s="205"/>
      <c r="UYW53" s="205"/>
      <c r="UYX53" s="205"/>
      <c r="UYY53" s="205"/>
      <c r="UYZ53" s="205"/>
      <c r="UZA53" s="205"/>
      <c r="UZB53" s="205"/>
      <c r="UZC53" s="205"/>
      <c r="UZD53" s="205"/>
      <c r="UZE53" s="205"/>
      <c r="UZF53" s="205"/>
      <c r="UZG53" s="205"/>
      <c r="UZH53" s="205"/>
      <c r="UZI53" s="205"/>
      <c r="UZJ53" s="205"/>
      <c r="UZK53" s="205"/>
      <c r="UZL53" s="205"/>
      <c r="UZM53" s="205"/>
      <c r="UZN53" s="205"/>
      <c r="UZO53" s="205"/>
      <c r="UZP53" s="205"/>
      <c r="UZQ53" s="205"/>
      <c r="UZR53" s="205"/>
      <c r="UZS53" s="205"/>
      <c r="UZT53" s="205"/>
      <c r="UZU53" s="205"/>
      <c r="UZV53" s="205"/>
      <c r="UZW53" s="205"/>
      <c r="UZX53" s="205"/>
      <c r="UZY53" s="205"/>
      <c r="UZZ53" s="205"/>
      <c r="VAA53" s="205"/>
      <c r="VAB53" s="205"/>
      <c r="VAC53" s="205"/>
      <c r="VAD53" s="205"/>
      <c r="VAE53" s="205"/>
      <c r="VAF53" s="205"/>
      <c r="VAG53" s="205"/>
      <c r="VAH53" s="205"/>
      <c r="VAI53" s="205"/>
      <c r="VAJ53" s="205"/>
      <c r="VAK53" s="205"/>
      <c r="VAL53" s="205"/>
      <c r="VAM53" s="205"/>
      <c r="VAN53" s="205"/>
      <c r="VAO53" s="205"/>
      <c r="VAP53" s="205"/>
      <c r="VAQ53" s="205"/>
      <c r="VAR53" s="205"/>
      <c r="VAS53" s="205"/>
      <c r="VAT53" s="205"/>
      <c r="VAU53" s="205"/>
      <c r="VAV53" s="205"/>
      <c r="VAW53" s="205"/>
      <c r="VAX53" s="205"/>
      <c r="VAY53" s="205"/>
      <c r="VAZ53" s="205"/>
      <c r="VBA53" s="205"/>
      <c r="VBB53" s="205"/>
      <c r="VBC53" s="205"/>
      <c r="VBD53" s="205"/>
      <c r="VBE53" s="205"/>
      <c r="VBF53" s="205"/>
      <c r="VBG53" s="205"/>
      <c r="VBH53" s="205"/>
      <c r="VBI53" s="205"/>
      <c r="VBJ53" s="205"/>
      <c r="VBK53" s="205"/>
      <c r="VBL53" s="205"/>
      <c r="VBM53" s="205"/>
      <c r="VBN53" s="205"/>
      <c r="VBO53" s="205"/>
      <c r="VBP53" s="205"/>
      <c r="VBQ53" s="205"/>
      <c r="VBR53" s="205"/>
      <c r="VBS53" s="205"/>
      <c r="VBT53" s="205"/>
      <c r="VBU53" s="205"/>
      <c r="VBV53" s="205"/>
      <c r="VBW53" s="205"/>
      <c r="VBX53" s="205"/>
      <c r="VBY53" s="205"/>
      <c r="VBZ53" s="205"/>
      <c r="VCA53" s="205"/>
      <c r="VCB53" s="205"/>
      <c r="VCC53" s="205"/>
      <c r="VCD53" s="205"/>
      <c r="VCE53" s="205"/>
      <c r="VCF53" s="205"/>
      <c r="VCG53" s="205"/>
      <c r="VCH53" s="205"/>
      <c r="VCI53" s="205"/>
      <c r="VCJ53" s="205"/>
      <c r="VCK53" s="205"/>
      <c r="VCL53" s="205"/>
      <c r="VCM53" s="205"/>
      <c r="VCN53" s="205"/>
      <c r="VCO53" s="205"/>
      <c r="VCP53" s="205"/>
      <c r="VCQ53" s="205"/>
      <c r="VCR53" s="205"/>
      <c r="VCS53" s="205"/>
      <c r="VCT53" s="205"/>
      <c r="VCU53" s="205"/>
      <c r="VCV53" s="205"/>
      <c r="VCW53" s="205"/>
      <c r="VCX53" s="205"/>
      <c r="VCY53" s="205"/>
      <c r="VCZ53" s="205"/>
      <c r="VDA53" s="205"/>
      <c r="VDB53" s="205"/>
      <c r="VDC53" s="205"/>
      <c r="VDD53" s="205"/>
      <c r="VDE53" s="205"/>
      <c r="VDF53" s="205"/>
      <c r="VDG53" s="205"/>
      <c r="VDH53" s="205"/>
      <c r="VDI53" s="205"/>
      <c r="VDJ53" s="205"/>
      <c r="VDK53" s="205"/>
      <c r="VDL53" s="205"/>
      <c r="VDM53" s="205"/>
      <c r="VDN53" s="205"/>
      <c r="VDO53" s="205"/>
      <c r="VDP53" s="205"/>
      <c r="VDQ53" s="205"/>
      <c r="VDR53" s="205"/>
      <c r="VDS53" s="205"/>
      <c r="VDT53" s="205"/>
      <c r="VDU53" s="205"/>
      <c r="VDV53" s="205"/>
      <c r="VDW53" s="205"/>
      <c r="VDX53" s="205"/>
      <c r="VDY53" s="205"/>
      <c r="VDZ53" s="205"/>
      <c r="VEA53" s="205"/>
      <c r="VEB53" s="205"/>
      <c r="VEC53" s="205"/>
      <c r="VED53" s="205"/>
      <c r="VEE53" s="205"/>
      <c r="VEF53" s="205"/>
      <c r="VEG53" s="205"/>
      <c r="VEH53" s="205"/>
      <c r="VEI53" s="205"/>
      <c r="VEJ53" s="205"/>
      <c r="VEK53" s="205"/>
      <c r="VEL53" s="205"/>
      <c r="VEM53" s="205"/>
      <c r="VEN53" s="205"/>
      <c r="VEO53" s="205"/>
      <c r="VEP53" s="205"/>
      <c r="VEQ53" s="205"/>
      <c r="VER53" s="205"/>
      <c r="VES53" s="205"/>
      <c r="VET53" s="205"/>
      <c r="VEU53" s="205"/>
      <c r="VEV53" s="205"/>
      <c r="VEW53" s="205"/>
      <c r="VEX53" s="205"/>
      <c r="VEY53" s="205"/>
      <c r="VEZ53" s="205"/>
      <c r="VFA53" s="205"/>
      <c r="VFB53" s="205"/>
      <c r="VFC53" s="205"/>
      <c r="VFD53" s="205"/>
      <c r="VFE53" s="205"/>
      <c r="VFF53" s="205"/>
      <c r="VFG53" s="205"/>
      <c r="VFH53" s="205"/>
      <c r="VFI53" s="205"/>
      <c r="VFJ53" s="205"/>
      <c r="VFK53" s="205"/>
      <c r="VFL53" s="205"/>
      <c r="VFM53" s="205"/>
      <c r="VFN53" s="205"/>
      <c r="VFO53" s="205"/>
      <c r="VFP53" s="205"/>
      <c r="VFQ53" s="205"/>
      <c r="VFR53" s="205"/>
      <c r="VFS53" s="205"/>
      <c r="VFT53" s="205"/>
      <c r="VFU53" s="205"/>
      <c r="VFV53" s="205"/>
      <c r="VFW53" s="205"/>
      <c r="VFX53" s="205"/>
      <c r="VFY53" s="205"/>
      <c r="VFZ53" s="205"/>
      <c r="VGA53" s="205"/>
      <c r="VGB53" s="205"/>
      <c r="VGC53" s="205"/>
      <c r="VGD53" s="205"/>
      <c r="VGE53" s="205"/>
      <c r="VGF53" s="205"/>
      <c r="VGG53" s="205"/>
      <c r="VGH53" s="205"/>
      <c r="VGI53" s="205"/>
      <c r="VGJ53" s="205"/>
      <c r="VGK53" s="205"/>
      <c r="VGL53" s="205"/>
      <c r="VGM53" s="205"/>
      <c r="VGN53" s="205"/>
      <c r="VGO53" s="205"/>
      <c r="VGP53" s="205"/>
      <c r="VGQ53" s="205"/>
      <c r="VGR53" s="205"/>
      <c r="VGS53" s="205"/>
      <c r="VGT53" s="205"/>
      <c r="VGU53" s="205"/>
      <c r="VGV53" s="205"/>
      <c r="VGW53" s="205"/>
      <c r="VGX53" s="205"/>
      <c r="VGY53" s="205"/>
      <c r="VGZ53" s="205"/>
      <c r="VHA53" s="205"/>
      <c r="VHB53" s="205"/>
      <c r="VHC53" s="205"/>
      <c r="VHD53" s="205"/>
      <c r="VHE53" s="205"/>
      <c r="VHF53" s="205"/>
      <c r="VHG53" s="205"/>
      <c r="VHH53" s="205"/>
      <c r="VHI53" s="205"/>
      <c r="VHJ53" s="205"/>
      <c r="VHK53" s="205"/>
      <c r="VHL53" s="205"/>
      <c r="VHM53" s="205"/>
      <c r="VHN53" s="205"/>
      <c r="VHO53" s="205"/>
      <c r="VHP53" s="205"/>
      <c r="VHQ53" s="205"/>
      <c r="VHR53" s="205"/>
      <c r="VHS53" s="205"/>
      <c r="VHT53" s="205"/>
      <c r="VHU53" s="205"/>
      <c r="VHV53" s="205"/>
      <c r="VHW53" s="205"/>
      <c r="VHX53" s="205"/>
      <c r="VHY53" s="205"/>
      <c r="VHZ53" s="205"/>
      <c r="VIA53" s="205"/>
      <c r="VIB53" s="205"/>
      <c r="VIC53" s="205"/>
      <c r="VID53" s="205"/>
      <c r="VIE53" s="205"/>
      <c r="VIF53" s="205"/>
      <c r="VIG53" s="205"/>
      <c r="VIH53" s="205"/>
      <c r="VII53" s="205"/>
      <c r="VIJ53" s="205"/>
      <c r="VIK53" s="205"/>
      <c r="VIL53" s="205"/>
      <c r="VIM53" s="205"/>
      <c r="VIN53" s="205"/>
      <c r="VIO53" s="205"/>
      <c r="VIP53" s="205"/>
      <c r="VIQ53" s="205"/>
      <c r="VIR53" s="205"/>
      <c r="VIS53" s="205"/>
      <c r="VIT53" s="205"/>
      <c r="VIU53" s="205"/>
      <c r="VIV53" s="205"/>
      <c r="VIW53" s="205"/>
      <c r="VIX53" s="205"/>
      <c r="VIY53" s="205"/>
      <c r="VIZ53" s="205"/>
      <c r="VJA53" s="205"/>
      <c r="VJB53" s="205"/>
      <c r="VJC53" s="205"/>
      <c r="VJD53" s="205"/>
      <c r="VJE53" s="205"/>
      <c r="VJF53" s="205"/>
      <c r="VJG53" s="205"/>
      <c r="VJH53" s="205"/>
      <c r="VJI53" s="205"/>
      <c r="VJJ53" s="205"/>
      <c r="VJK53" s="205"/>
      <c r="VJL53" s="205"/>
      <c r="VJM53" s="205"/>
      <c r="VJN53" s="205"/>
      <c r="VJO53" s="205"/>
      <c r="VJP53" s="205"/>
      <c r="VJQ53" s="205"/>
      <c r="VJR53" s="205"/>
      <c r="VJS53" s="205"/>
      <c r="VJT53" s="205"/>
      <c r="VJU53" s="205"/>
      <c r="VJV53" s="205"/>
      <c r="VJW53" s="205"/>
      <c r="VJX53" s="205"/>
      <c r="VJY53" s="205"/>
      <c r="VJZ53" s="205"/>
      <c r="VKA53" s="205"/>
      <c r="VKB53" s="205"/>
      <c r="VKC53" s="205"/>
      <c r="VKD53" s="205"/>
      <c r="VKE53" s="205"/>
      <c r="VKF53" s="205"/>
      <c r="VKG53" s="205"/>
      <c r="VKH53" s="205"/>
      <c r="VKI53" s="205"/>
      <c r="VKJ53" s="205"/>
      <c r="VKK53" s="205"/>
      <c r="VKL53" s="205"/>
      <c r="VKM53" s="205"/>
      <c r="VKN53" s="205"/>
      <c r="VKO53" s="205"/>
      <c r="VKP53" s="205"/>
      <c r="VKQ53" s="205"/>
      <c r="VKR53" s="205"/>
      <c r="VKS53" s="205"/>
      <c r="VKT53" s="205"/>
      <c r="VKU53" s="205"/>
      <c r="VKV53" s="205"/>
      <c r="VKW53" s="205"/>
      <c r="VKX53" s="205"/>
      <c r="VKY53" s="205"/>
      <c r="VKZ53" s="205"/>
      <c r="VLA53" s="205"/>
      <c r="VLB53" s="205"/>
      <c r="VLC53" s="205"/>
      <c r="VLD53" s="205"/>
      <c r="VLE53" s="205"/>
      <c r="VLF53" s="205"/>
      <c r="VLG53" s="205"/>
      <c r="VLH53" s="205"/>
      <c r="VLI53" s="205"/>
      <c r="VLJ53" s="205"/>
      <c r="VLK53" s="205"/>
      <c r="VLL53" s="205"/>
      <c r="VLM53" s="205"/>
      <c r="VLN53" s="205"/>
      <c r="VLO53" s="205"/>
      <c r="VLP53" s="205"/>
      <c r="VLQ53" s="205"/>
      <c r="VLR53" s="205"/>
      <c r="VLS53" s="205"/>
      <c r="VLT53" s="205"/>
      <c r="VLU53" s="205"/>
      <c r="VLV53" s="205"/>
      <c r="VLW53" s="205"/>
      <c r="VLX53" s="205"/>
      <c r="VLY53" s="205"/>
      <c r="VLZ53" s="205"/>
      <c r="VMA53" s="205"/>
      <c r="VMB53" s="205"/>
      <c r="VMC53" s="205"/>
      <c r="VMD53" s="205"/>
      <c r="VME53" s="205"/>
      <c r="VMF53" s="205"/>
      <c r="VMG53" s="205"/>
      <c r="VMH53" s="205"/>
      <c r="VMI53" s="205"/>
      <c r="VMJ53" s="205"/>
      <c r="VMK53" s="205"/>
      <c r="VML53" s="205"/>
      <c r="VMM53" s="205"/>
      <c r="VMN53" s="205"/>
      <c r="VMO53" s="205"/>
      <c r="VMP53" s="205"/>
      <c r="VMQ53" s="205"/>
      <c r="VMR53" s="205"/>
      <c r="VMS53" s="205"/>
      <c r="VMT53" s="205"/>
      <c r="VMU53" s="205"/>
      <c r="VMV53" s="205"/>
      <c r="VMW53" s="205"/>
      <c r="VMX53" s="205"/>
      <c r="VMY53" s="205"/>
      <c r="VMZ53" s="205"/>
      <c r="VNA53" s="205"/>
      <c r="VNB53" s="205"/>
      <c r="VNC53" s="205"/>
      <c r="VND53" s="205"/>
      <c r="VNE53" s="205"/>
      <c r="VNF53" s="205"/>
      <c r="VNG53" s="205"/>
      <c r="VNH53" s="205"/>
      <c r="VNI53" s="205"/>
      <c r="VNJ53" s="205"/>
      <c r="VNK53" s="205"/>
      <c r="VNL53" s="205"/>
      <c r="VNM53" s="205"/>
      <c r="VNN53" s="205"/>
      <c r="VNO53" s="205"/>
      <c r="VNP53" s="205"/>
      <c r="VNQ53" s="205"/>
      <c r="VNR53" s="205"/>
      <c r="VNS53" s="205"/>
      <c r="VNT53" s="205"/>
      <c r="VNU53" s="205"/>
      <c r="VNV53" s="205"/>
      <c r="VNW53" s="205"/>
      <c r="VNX53" s="205"/>
      <c r="VNY53" s="205"/>
      <c r="VNZ53" s="205"/>
      <c r="VOA53" s="205"/>
      <c r="VOB53" s="205"/>
      <c r="VOC53" s="205"/>
      <c r="VOD53" s="205"/>
      <c r="VOE53" s="205"/>
      <c r="VOF53" s="205"/>
      <c r="VOG53" s="205"/>
      <c r="VOH53" s="205"/>
      <c r="VOI53" s="205"/>
      <c r="VOJ53" s="205"/>
      <c r="VOK53" s="205"/>
      <c r="VOL53" s="205"/>
      <c r="VOM53" s="205"/>
      <c r="VON53" s="205"/>
      <c r="VOO53" s="205"/>
      <c r="VOP53" s="205"/>
      <c r="VOQ53" s="205"/>
      <c r="VOR53" s="205"/>
      <c r="VOS53" s="205"/>
      <c r="VOT53" s="205"/>
      <c r="VOU53" s="205"/>
      <c r="VOV53" s="205"/>
      <c r="VOW53" s="205"/>
      <c r="VOX53" s="205"/>
      <c r="VOY53" s="205"/>
      <c r="VOZ53" s="205"/>
      <c r="VPA53" s="205"/>
      <c r="VPB53" s="205"/>
      <c r="VPC53" s="205"/>
      <c r="VPD53" s="205"/>
      <c r="VPE53" s="205"/>
      <c r="VPF53" s="205"/>
      <c r="VPG53" s="205"/>
      <c r="VPH53" s="205"/>
      <c r="VPI53" s="205"/>
      <c r="VPJ53" s="205"/>
      <c r="VPK53" s="205"/>
      <c r="VPL53" s="205"/>
      <c r="VPM53" s="205"/>
      <c r="VPN53" s="205"/>
      <c r="VPO53" s="205"/>
      <c r="VPP53" s="205"/>
      <c r="VPQ53" s="205"/>
      <c r="VPR53" s="205"/>
      <c r="VPS53" s="205"/>
      <c r="VPT53" s="205"/>
      <c r="VPU53" s="205"/>
      <c r="VPV53" s="205"/>
      <c r="VPW53" s="205"/>
      <c r="VPX53" s="205"/>
      <c r="VPY53" s="205"/>
      <c r="VPZ53" s="205"/>
      <c r="VQA53" s="205"/>
      <c r="VQB53" s="205"/>
      <c r="VQC53" s="205"/>
      <c r="VQD53" s="205"/>
      <c r="VQE53" s="205"/>
      <c r="VQF53" s="205"/>
      <c r="VQG53" s="205"/>
      <c r="VQH53" s="205"/>
      <c r="VQI53" s="205"/>
      <c r="VQJ53" s="205"/>
      <c r="VQK53" s="205"/>
      <c r="VQL53" s="205"/>
      <c r="VQM53" s="205"/>
      <c r="VQN53" s="205"/>
      <c r="VQO53" s="205"/>
      <c r="VQP53" s="205"/>
      <c r="VQQ53" s="205"/>
      <c r="VQR53" s="205"/>
      <c r="VQS53" s="205"/>
      <c r="VQT53" s="205"/>
      <c r="VQU53" s="205"/>
      <c r="VQV53" s="205"/>
      <c r="VQW53" s="205"/>
      <c r="VQX53" s="205"/>
      <c r="VQY53" s="205"/>
      <c r="VQZ53" s="205"/>
      <c r="VRA53" s="205"/>
      <c r="VRB53" s="205"/>
      <c r="VRC53" s="205"/>
      <c r="VRD53" s="205"/>
      <c r="VRE53" s="205"/>
      <c r="VRF53" s="205"/>
      <c r="VRG53" s="205"/>
      <c r="VRH53" s="205"/>
      <c r="VRI53" s="205"/>
      <c r="VRJ53" s="205"/>
      <c r="VRK53" s="205"/>
      <c r="VRL53" s="205"/>
      <c r="VRM53" s="205"/>
      <c r="VRN53" s="205"/>
      <c r="VRO53" s="205"/>
      <c r="VRP53" s="205"/>
      <c r="VRQ53" s="205"/>
      <c r="VRR53" s="205"/>
      <c r="VRS53" s="205"/>
      <c r="VRT53" s="205"/>
      <c r="VRU53" s="205"/>
      <c r="VRV53" s="205"/>
      <c r="VRW53" s="205"/>
      <c r="VRX53" s="205"/>
      <c r="VRY53" s="205"/>
      <c r="VRZ53" s="205"/>
      <c r="VSA53" s="205"/>
      <c r="VSB53" s="205"/>
      <c r="VSC53" s="205"/>
      <c r="VSD53" s="205"/>
      <c r="VSE53" s="205"/>
      <c r="VSF53" s="205"/>
      <c r="VSG53" s="205"/>
      <c r="VSH53" s="205"/>
      <c r="VSI53" s="205"/>
      <c r="VSJ53" s="205"/>
      <c r="VSK53" s="205"/>
      <c r="VSL53" s="205"/>
      <c r="VSM53" s="205"/>
      <c r="VSN53" s="205"/>
      <c r="VSO53" s="205"/>
      <c r="VSP53" s="205"/>
      <c r="VSQ53" s="205"/>
      <c r="VSR53" s="205"/>
      <c r="VSS53" s="205"/>
      <c r="VST53" s="205"/>
      <c r="VSU53" s="205"/>
      <c r="VSV53" s="205"/>
      <c r="VSW53" s="205"/>
      <c r="VSX53" s="205"/>
      <c r="VSY53" s="205"/>
      <c r="VSZ53" s="205"/>
      <c r="VTA53" s="205"/>
      <c r="VTB53" s="205"/>
      <c r="VTC53" s="205"/>
      <c r="VTD53" s="205"/>
      <c r="VTE53" s="205"/>
      <c r="VTF53" s="205"/>
      <c r="VTG53" s="205"/>
      <c r="VTH53" s="205"/>
      <c r="VTI53" s="205"/>
      <c r="VTJ53" s="205"/>
      <c r="VTK53" s="205"/>
      <c r="VTL53" s="205"/>
      <c r="VTM53" s="205"/>
      <c r="VTN53" s="205"/>
      <c r="VTO53" s="205"/>
      <c r="VTP53" s="205"/>
      <c r="VTQ53" s="205"/>
      <c r="VTR53" s="205"/>
      <c r="VTS53" s="205"/>
      <c r="VTT53" s="205"/>
      <c r="VTU53" s="205"/>
      <c r="VTV53" s="205"/>
      <c r="VTW53" s="205"/>
      <c r="VTX53" s="205"/>
      <c r="VTY53" s="205"/>
      <c r="VTZ53" s="205"/>
      <c r="VUA53" s="205"/>
      <c r="VUB53" s="205"/>
      <c r="VUC53" s="205"/>
      <c r="VUD53" s="205"/>
      <c r="VUE53" s="205"/>
      <c r="VUF53" s="205"/>
      <c r="VUG53" s="205"/>
      <c r="VUH53" s="205"/>
      <c r="VUI53" s="205"/>
      <c r="VUJ53" s="205"/>
      <c r="VUK53" s="205"/>
      <c r="VUL53" s="205"/>
      <c r="VUM53" s="205"/>
      <c r="VUN53" s="205"/>
      <c r="VUO53" s="205"/>
      <c r="VUP53" s="205"/>
      <c r="VUQ53" s="205"/>
      <c r="VUR53" s="205"/>
      <c r="VUS53" s="205"/>
      <c r="VUT53" s="205"/>
      <c r="VUU53" s="205"/>
      <c r="VUV53" s="205"/>
      <c r="VUW53" s="205"/>
      <c r="VUX53" s="205"/>
      <c r="VUY53" s="205"/>
      <c r="VUZ53" s="205"/>
      <c r="VVA53" s="205"/>
      <c r="VVB53" s="205"/>
      <c r="VVC53" s="205"/>
      <c r="VVD53" s="205"/>
      <c r="VVE53" s="205"/>
      <c r="VVF53" s="205"/>
      <c r="VVG53" s="205"/>
      <c r="VVH53" s="205"/>
      <c r="VVI53" s="205"/>
      <c r="VVJ53" s="205"/>
      <c r="VVK53" s="205"/>
      <c r="VVL53" s="205"/>
      <c r="VVM53" s="205"/>
      <c r="VVN53" s="205"/>
      <c r="VVO53" s="205"/>
      <c r="VVP53" s="205"/>
      <c r="VVQ53" s="205"/>
      <c r="VVR53" s="205"/>
      <c r="VVS53" s="205"/>
      <c r="VVT53" s="205"/>
      <c r="VVU53" s="205"/>
      <c r="VVV53" s="205"/>
      <c r="VVW53" s="205"/>
      <c r="VVX53" s="205"/>
      <c r="VVY53" s="205"/>
      <c r="VVZ53" s="205"/>
      <c r="VWA53" s="205"/>
      <c r="VWB53" s="205"/>
      <c r="VWC53" s="205"/>
      <c r="VWD53" s="205"/>
      <c r="VWE53" s="205"/>
      <c r="VWF53" s="205"/>
      <c r="VWG53" s="205"/>
      <c r="VWH53" s="205"/>
      <c r="VWI53" s="205"/>
      <c r="VWJ53" s="205"/>
      <c r="VWK53" s="205"/>
      <c r="VWL53" s="205"/>
      <c r="VWM53" s="205"/>
      <c r="VWN53" s="205"/>
      <c r="VWO53" s="205"/>
      <c r="VWP53" s="205"/>
      <c r="VWQ53" s="205"/>
      <c r="VWR53" s="205"/>
      <c r="VWS53" s="205"/>
      <c r="VWT53" s="205"/>
      <c r="VWU53" s="205"/>
      <c r="VWV53" s="205"/>
      <c r="VWW53" s="205"/>
      <c r="VWX53" s="205"/>
      <c r="VWY53" s="205"/>
      <c r="VWZ53" s="205"/>
      <c r="VXA53" s="205"/>
      <c r="VXB53" s="205"/>
      <c r="VXC53" s="205"/>
      <c r="VXD53" s="205"/>
      <c r="VXE53" s="205"/>
      <c r="VXF53" s="205"/>
      <c r="VXG53" s="205"/>
      <c r="VXH53" s="205"/>
      <c r="VXI53" s="205"/>
      <c r="VXJ53" s="205"/>
      <c r="VXK53" s="205"/>
      <c r="VXL53" s="205"/>
      <c r="VXM53" s="205"/>
      <c r="VXN53" s="205"/>
      <c r="VXO53" s="205"/>
      <c r="VXP53" s="205"/>
      <c r="VXQ53" s="205"/>
      <c r="VXR53" s="205"/>
      <c r="VXS53" s="205"/>
      <c r="VXT53" s="205"/>
      <c r="VXU53" s="205"/>
      <c r="VXV53" s="205"/>
      <c r="VXW53" s="205"/>
      <c r="VXX53" s="205"/>
      <c r="VXY53" s="205"/>
      <c r="VXZ53" s="205"/>
      <c r="VYA53" s="205"/>
      <c r="VYB53" s="205"/>
      <c r="VYC53" s="205"/>
      <c r="VYD53" s="205"/>
      <c r="VYE53" s="205"/>
      <c r="VYF53" s="205"/>
      <c r="VYG53" s="205"/>
      <c r="VYH53" s="205"/>
      <c r="VYI53" s="205"/>
      <c r="VYJ53" s="205"/>
      <c r="VYK53" s="205"/>
      <c r="VYL53" s="205"/>
      <c r="VYM53" s="205"/>
      <c r="VYN53" s="205"/>
      <c r="VYO53" s="205"/>
      <c r="VYP53" s="205"/>
      <c r="VYQ53" s="205"/>
      <c r="VYR53" s="205"/>
      <c r="VYS53" s="205"/>
      <c r="VYT53" s="205"/>
      <c r="VYU53" s="205"/>
      <c r="VYV53" s="205"/>
      <c r="VYW53" s="205"/>
      <c r="VYX53" s="205"/>
      <c r="VYY53" s="205"/>
      <c r="VYZ53" s="205"/>
      <c r="VZA53" s="205"/>
      <c r="VZB53" s="205"/>
      <c r="VZC53" s="205"/>
      <c r="VZD53" s="205"/>
      <c r="VZE53" s="205"/>
      <c r="VZF53" s="205"/>
      <c r="VZG53" s="205"/>
      <c r="VZH53" s="205"/>
      <c r="VZI53" s="205"/>
      <c r="VZJ53" s="205"/>
      <c r="VZK53" s="205"/>
      <c r="VZL53" s="205"/>
      <c r="VZM53" s="205"/>
      <c r="VZN53" s="205"/>
      <c r="VZO53" s="205"/>
      <c r="VZP53" s="205"/>
      <c r="VZQ53" s="205"/>
      <c r="VZR53" s="205"/>
      <c r="VZS53" s="205"/>
      <c r="VZT53" s="205"/>
      <c r="VZU53" s="205"/>
      <c r="VZV53" s="205"/>
      <c r="VZW53" s="205"/>
      <c r="VZX53" s="205"/>
      <c r="VZY53" s="205"/>
      <c r="VZZ53" s="205"/>
      <c r="WAA53" s="205"/>
      <c r="WAB53" s="205"/>
      <c r="WAC53" s="205"/>
      <c r="WAD53" s="205"/>
      <c r="WAE53" s="205"/>
      <c r="WAF53" s="205"/>
      <c r="WAG53" s="205"/>
      <c r="WAH53" s="205"/>
      <c r="WAI53" s="205"/>
      <c r="WAJ53" s="205"/>
      <c r="WAK53" s="205"/>
      <c r="WAL53" s="205"/>
      <c r="WAM53" s="205"/>
      <c r="WAN53" s="205"/>
      <c r="WAO53" s="205"/>
      <c r="WAP53" s="205"/>
      <c r="WAQ53" s="205"/>
      <c r="WAR53" s="205"/>
      <c r="WAS53" s="205"/>
      <c r="WAT53" s="205"/>
      <c r="WAU53" s="205"/>
      <c r="WAV53" s="205"/>
      <c r="WAW53" s="205"/>
      <c r="WAX53" s="205"/>
      <c r="WAY53" s="205"/>
      <c r="WAZ53" s="205"/>
      <c r="WBA53" s="205"/>
      <c r="WBB53" s="205"/>
      <c r="WBC53" s="205"/>
      <c r="WBD53" s="205"/>
      <c r="WBE53" s="205"/>
      <c r="WBF53" s="205"/>
      <c r="WBG53" s="205"/>
      <c r="WBH53" s="205"/>
      <c r="WBI53" s="205"/>
      <c r="WBJ53" s="205"/>
      <c r="WBK53" s="205"/>
      <c r="WBL53" s="205"/>
      <c r="WBM53" s="205"/>
      <c r="WBN53" s="205"/>
      <c r="WBO53" s="205"/>
      <c r="WBP53" s="205"/>
      <c r="WBQ53" s="205"/>
      <c r="WBR53" s="205"/>
      <c r="WBS53" s="205"/>
      <c r="WBT53" s="205"/>
      <c r="WBU53" s="205"/>
      <c r="WBV53" s="205"/>
      <c r="WBW53" s="205"/>
      <c r="WBX53" s="205"/>
      <c r="WBY53" s="205"/>
      <c r="WBZ53" s="205"/>
      <c r="WCA53" s="205"/>
      <c r="WCB53" s="205"/>
      <c r="WCC53" s="205"/>
      <c r="WCD53" s="205"/>
      <c r="WCE53" s="205"/>
      <c r="WCF53" s="205"/>
      <c r="WCG53" s="205"/>
      <c r="WCH53" s="205"/>
      <c r="WCI53" s="205"/>
      <c r="WCJ53" s="205"/>
      <c r="WCK53" s="205"/>
      <c r="WCL53" s="205"/>
      <c r="WCM53" s="205"/>
      <c r="WCN53" s="205"/>
      <c r="WCO53" s="205"/>
      <c r="WCP53" s="205"/>
      <c r="WCQ53" s="205"/>
      <c r="WCR53" s="205"/>
      <c r="WCS53" s="205"/>
      <c r="WCT53" s="205"/>
      <c r="WCU53" s="205"/>
      <c r="WCV53" s="205"/>
      <c r="WCW53" s="205"/>
      <c r="WCX53" s="205"/>
      <c r="WCY53" s="205"/>
      <c r="WCZ53" s="205"/>
      <c r="WDA53" s="205"/>
      <c r="WDB53" s="205"/>
      <c r="WDC53" s="205"/>
      <c r="WDD53" s="205"/>
      <c r="WDE53" s="205"/>
      <c r="WDF53" s="205"/>
      <c r="WDG53" s="205"/>
      <c r="WDH53" s="205"/>
      <c r="WDI53" s="205"/>
      <c r="WDJ53" s="205"/>
      <c r="WDK53" s="205"/>
      <c r="WDL53" s="205"/>
      <c r="WDM53" s="205"/>
      <c r="WDN53" s="205"/>
      <c r="WDO53" s="205"/>
      <c r="WDP53" s="205"/>
      <c r="WDQ53" s="205"/>
      <c r="WDR53" s="205"/>
      <c r="WDS53" s="205"/>
      <c r="WDT53" s="205"/>
      <c r="WDU53" s="205"/>
      <c r="WDV53" s="205"/>
      <c r="WDW53" s="205"/>
      <c r="WDX53" s="205"/>
      <c r="WDY53" s="205"/>
      <c r="WDZ53" s="205"/>
      <c r="WEA53" s="205"/>
      <c r="WEB53" s="205"/>
      <c r="WEC53" s="205"/>
      <c r="WED53" s="205"/>
      <c r="WEE53" s="205"/>
      <c r="WEF53" s="205"/>
      <c r="WEG53" s="205"/>
      <c r="WEH53" s="205"/>
      <c r="WEI53" s="205"/>
      <c r="WEJ53" s="205"/>
      <c r="WEK53" s="205"/>
      <c r="WEL53" s="205"/>
      <c r="WEM53" s="205"/>
      <c r="WEN53" s="205"/>
      <c r="WEO53" s="205"/>
      <c r="WEP53" s="205"/>
      <c r="WEQ53" s="205"/>
      <c r="WER53" s="205"/>
      <c r="WES53" s="205"/>
      <c r="WET53" s="205"/>
      <c r="WEU53" s="205"/>
      <c r="WEV53" s="205"/>
      <c r="WEW53" s="205"/>
      <c r="WEX53" s="205"/>
      <c r="WEY53" s="205"/>
      <c r="WEZ53" s="205"/>
      <c r="WFA53" s="205"/>
      <c r="WFB53" s="205"/>
      <c r="WFC53" s="205"/>
      <c r="WFD53" s="205"/>
      <c r="WFE53" s="205"/>
      <c r="WFF53" s="205"/>
      <c r="WFG53" s="205"/>
      <c r="WFH53" s="205"/>
      <c r="WFI53" s="205"/>
      <c r="WFJ53" s="205"/>
      <c r="WFK53" s="205"/>
      <c r="WFL53" s="205"/>
      <c r="WFM53" s="205"/>
      <c r="WFN53" s="205"/>
      <c r="WFO53" s="205"/>
      <c r="WFP53" s="205"/>
      <c r="WFQ53" s="205"/>
      <c r="WFR53" s="205"/>
      <c r="WFS53" s="205"/>
      <c r="WFT53" s="205"/>
      <c r="WFU53" s="205"/>
      <c r="WFV53" s="205"/>
      <c r="WFW53" s="205"/>
      <c r="WFX53" s="205"/>
      <c r="WFY53" s="205"/>
      <c r="WFZ53" s="205"/>
      <c r="WGA53" s="205"/>
      <c r="WGB53" s="205"/>
      <c r="WGC53" s="205"/>
      <c r="WGD53" s="205"/>
      <c r="WGE53" s="205"/>
      <c r="WGF53" s="205"/>
      <c r="WGG53" s="205"/>
      <c r="WGH53" s="205"/>
      <c r="WGI53" s="205"/>
      <c r="WGJ53" s="205"/>
      <c r="WGK53" s="205"/>
      <c r="WGL53" s="205"/>
      <c r="WGM53" s="205"/>
      <c r="WGN53" s="205"/>
      <c r="WGO53" s="205"/>
      <c r="WGP53" s="205"/>
      <c r="WGQ53" s="205"/>
      <c r="WGR53" s="205"/>
      <c r="WGS53" s="205"/>
      <c r="WGT53" s="205"/>
      <c r="WGU53" s="205"/>
      <c r="WGV53" s="205"/>
      <c r="WGW53" s="205"/>
      <c r="WGX53" s="205"/>
      <c r="WGY53" s="205"/>
      <c r="WGZ53" s="205"/>
      <c r="WHA53" s="205"/>
      <c r="WHB53" s="205"/>
      <c r="WHC53" s="205"/>
      <c r="WHD53" s="205"/>
      <c r="WHE53" s="205"/>
      <c r="WHF53" s="205"/>
      <c r="WHG53" s="205"/>
      <c r="WHH53" s="205"/>
      <c r="WHI53" s="205"/>
      <c r="WHJ53" s="205"/>
      <c r="WHK53" s="205"/>
      <c r="WHL53" s="205"/>
      <c r="WHM53" s="205"/>
      <c r="WHN53" s="205"/>
      <c r="WHO53" s="205"/>
      <c r="WHP53" s="205"/>
      <c r="WHQ53" s="205"/>
      <c r="WHR53" s="205"/>
      <c r="WHS53" s="205"/>
      <c r="WHT53" s="205"/>
      <c r="WHU53" s="205"/>
      <c r="WHV53" s="205"/>
      <c r="WHW53" s="205"/>
      <c r="WHX53" s="205"/>
      <c r="WHY53" s="205"/>
      <c r="WHZ53" s="205"/>
      <c r="WIA53" s="205"/>
      <c r="WIB53" s="205"/>
      <c r="WIC53" s="205"/>
      <c r="WID53" s="205"/>
      <c r="WIE53" s="205"/>
      <c r="WIF53" s="205"/>
      <c r="WIG53" s="205"/>
      <c r="WIH53" s="205"/>
      <c r="WII53" s="205"/>
      <c r="WIJ53" s="205"/>
      <c r="WIK53" s="205"/>
      <c r="WIL53" s="205"/>
      <c r="WIM53" s="205"/>
      <c r="WIN53" s="205"/>
      <c r="WIO53" s="205"/>
      <c r="WIP53" s="205"/>
      <c r="WIQ53" s="205"/>
      <c r="WIR53" s="205"/>
      <c r="WIS53" s="205"/>
      <c r="WIT53" s="205"/>
      <c r="WIU53" s="205"/>
      <c r="WIV53" s="205"/>
      <c r="WIW53" s="205"/>
      <c r="WIX53" s="205"/>
      <c r="WIY53" s="205"/>
      <c r="WIZ53" s="205"/>
      <c r="WJA53" s="205"/>
      <c r="WJB53" s="205"/>
      <c r="WJC53" s="205"/>
      <c r="WJD53" s="205"/>
      <c r="WJE53" s="205"/>
      <c r="WJF53" s="205"/>
      <c r="WJG53" s="205"/>
      <c r="WJH53" s="205"/>
      <c r="WJI53" s="205"/>
      <c r="WJJ53" s="205"/>
      <c r="WJK53" s="205"/>
      <c r="WJL53" s="205"/>
      <c r="WJM53" s="205"/>
      <c r="WJN53" s="205"/>
      <c r="WJO53" s="205"/>
      <c r="WJP53" s="205"/>
      <c r="WJQ53" s="205"/>
      <c r="WJR53" s="205"/>
      <c r="WJS53" s="205"/>
      <c r="WJT53" s="205"/>
      <c r="WJU53" s="205"/>
      <c r="WJV53" s="205"/>
      <c r="WJW53" s="205"/>
      <c r="WJX53" s="205"/>
      <c r="WJY53" s="205"/>
      <c r="WJZ53" s="205"/>
      <c r="WKA53" s="205"/>
      <c r="WKB53" s="205"/>
      <c r="WKC53" s="205"/>
      <c r="WKD53" s="205"/>
      <c r="WKE53" s="205"/>
      <c r="WKF53" s="205"/>
      <c r="WKG53" s="205"/>
      <c r="WKH53" s="205"/>
      <c r="WKI53" s="205"/>
      <c r="WKJ53" s="205"/>
      <c r="WKK53" s="205"/>
      <c r="WKL53" s="205"/>
      <c r="WKM53" s="205"/>
      <c r="WKN53" s="205"/>
      <c r="WKO53" s="205"/>
      <c r="WKP53" s="205"/>
      <c r="WKQ53" s="205"/>
      <c r="WKR53" s="205"/>
      <c r="WKS53" s="205"/>
      <c r="WKT53" s="205"/>
      <c r="WKU53" s="205"/>
      <c r="WKV53" s="205"/>
      <c r="WKW53" s="205"/>
      <c r="WKX53" s="205"/>
      <c r="WKY53" s="205"/>
      <c r="WKZ53" s="205"/>
      <c r="WLA53" s="205"/>
      <c r="WLB53" s="205"/>
      <c r="WLC53" s="205"/>
      <c r="WLD53" s="205"/>
      <c r="WLE53" s="205"/>
      <c r="WLF53" s="205"/>
      <c r="WLG53" s="205"/>
      <c r="WLH53" s="205"/>
      <c r="WLI53" s="205"/>
      <c r="WLJ53" s="205"/>
      <c r="WLK53" s="205"/>
      <c r="WLL53" s="205"/>
      <c r="WLM53" s="205"/>
      <c r="WLN53" s="205"/>
      <c r="WLO53" s="205"/>
      <c r="WLP53" s="205"/>
      <c r="WLQ53" s="205"/>
      <c r="WLR53" s="205"/>
      <c r="WLS53" s="205"/>
      <c r="WLT53" s="205"/>
      <c r="WLU53" s="205"/>
      <c r="WLV53" s="205"/>
      <c r="WLW53" s="205"/>
      <c r="WLX53" s="205"/>
      <c r="WLY53" s="205"/>
      <c r="WLZ53" s="205"/>
      <c r="WMA53" s="205"/>
      <c r="WMB53" s="205"/>
      <c r="WMC53" s="205"/>
      <c r="WMD53" s="205"/>
      <c r="WME53" s="205"/>
      <c r="WMF53" s="205"/>
      <c r="WMG53" s="205"/>
      <c r="WMH53" s="205"/>
      <c r="WMI53" s="205"/>
      <c r="WMJ53" s="205"/>
      <c r="WMK53" s="205"/>
      <c r="WML53" s="205"/>
      <c r="WMM53" s="205"/>
      <c r="WMN53" s="205"/>
      <c r="WMO53" s="205"/>
      <c r="WMP53" s="205"/>
      <c r="WMQ53" s="205"/>
      <c r="WMR53" s="205"/>
      <c r="WMS53" s="205"/>
      <c r="WMT53" s="205"/>
      <c r="WMU53" s="205"/>
      <c r="WMV53" s="205"/>
      <c r="WMW53" s="205"/>
      <c r="WMX53" s="205"/>
      <c r="WMY53" s="205"/>
      <c r="WMZ53" s="205"/>
      <c r="WNA53" s="205"/>
      <c r="WNB53" s="205"/>
      <c r="WNC53" s="205"/>
      <c r="WND53" s="205"/>
      <c r="WNE53" s="205"/>
      <c r="WNF53" s="205"/>
      <c r="WNG53" s="205"/>
      <c r="WNH53" s="205"/>
      <c r="WNI53" s="205"/>
      <c r="WNJ53" s="205"/>
      <c r="WNK53" s="205"/>
      <c r="WNL53" s="205"/>
      <c r="WNM53" s="205"/>
      <c r="WNN53" s="205"/>
      <c r="WNO53" s="205"/>
      <c r="WNP53" s="205"/>
      <c r="WNQ53" s="205"/>
      <c r="WNR53" s="205"/>
      <c r="WNS53" s="205"/>
      <c r="WNT53" s="205"/>
      <c r="WNU53" s="205"/>
      <c r="WNV53" s="205"/>
      <c r="WNW53" s="205"/>
      <c r="WNX53" s="205"/>
      <c r="WNY53" s="205"/>
      <c r="WNZ53" s="205"/>
      <c r="WOA53" s="205"/>
      <c r="WOB53" s="205"/>
      <c r="WOC53" s="205"/>
      <c r="WOD53" s="205"/>
      <c r="WOE53" s="205"/>
      <c r="WOF53" s="205"/>
      <c r="WOG53" s="205"/>
      <c r="WOH53" s="205"/>
      <c r="WOI53" s="205"/>
      <c r="WOJ53" s="205"/>
      <c r="WOK53" s="205"/>
      <c r="WOL53" s="205"/>
      <c r="WOM53" s="205"/>
      <c r="WON53" s="205"/>
      <c r="WOO53" s="205"/>
      <c r="WOP53" s="205"/>
      <c r="WOQ53" s="205"/>
      <c r="WOR53" s="205"/>
      <c r="WOS53" s="205"/>
      <c r="WOT53" s="205"/>
      <c r="WOU53" s="205"/>
      <c r="WOV53" s="205"/>
      <c r="WOW53" s="205"/>
      <c r="WOX53" s="205"/>
      <c r="WOY53" s="205"/>
      <c r="WOZ53" s="205"/>
      <c r="WPA53" s="205"/>
      <c r="WPB53" s="205"/>
      <c r="WPC53" s="205"/>
      <c r="WPD53" s="205"/>
      <c r="WPE53" s="205"/>
      <c r="WPF53" s="205"/>
      <c r="WPG53" s="205"/>
      <c r="WPH53" s="205"/>
      <c r="WPI53" s="205"/>
      <c r="WPJ53" s="205"/>
      <c r="WPK53" s="205"/>
      <c r="WPL53" s="205"/>
      <c r="WPM53" s="205"/>
      <c r="WPN53" s="205"/>
      <c r="WPO53" s="205"/>
      <c r="WPP53" s="205"/>
      <c r="WPQ53" s="205"/>
      <c r="WPR53" s="205"/>
      <c r="WPS53" s="205"/>
      <c r="WPT53" s="205"/>
      <c r="WPU53" s="205"/>
      <c r="WPV53" s="205"/>
      <c r="WPW53" s="205"/>
      <c r="WPX53" s="205"/>
      <c r="WPY53" s="205"/>
      <c r="WPZ53" s="205"/>
      <c r="WQA53" s="205"/>
      <c r="WQB53" s="205"/>
      <c r="WQC53" s="205"/>
      <c r="WQD53" s="205"/>
      <c r="WQE53" s="205"/>
      <c r="WQF53" s="205"/>
      <c r="WQG53" s="205"/>
      <c r="WQH53" s="205"/>
      <c r="WQI53" s="205"/>
      <c r="WQJ53" s="205"/>
      <c r="WQK53" s="205"/>
      <c r="WQL53" s="205"/>
      <c r="WQM53" s="205"/>
      <c r="WQN53" s="205"/>
      <c r="WQO53" s="205"/>
      <c r="WQP53" s="205"/>
      <c r="WQQ53" s="205"/>
      <c r="WQR53" s="205"/>
      <c r="WQS53" s="205"/>
      <c r="WQT53" s="205"/>
      <c r="WQU53" s="205"/>
      <c r="WQV53" s="205"/>
      <c r="WQW53" s="205"/>
      <c r="WQX53" s="205"/>
      <c r="WQY53" s="205"/>
      <c r="WQZ53" s="205"/>
      <c r="WRA53" s="205"/>
      <c r="WRB53" s="205"/>
      <c r="WRC53" s="205"/>
      <c r="WRD53" s="205"/>
      <c r="WRE53" s="205"/>
      <c r="WRF53" s="205"/>
      <c r="WRG53" s="205"/>
      <c r="WRH53" s="205"/>
      <c r="WRI53" s="205"/>
      <c r="WRJ53" s="205"/>
      <c r="WRK53" s="205"/>
      <c r="WRL53" s="205"/>
      <c r="WRM53" s="205"/>
      <c r="WRN53" s="205"/>
      <c r="WRO53" s="205"/>
      <c r="WRP53" s="205"/>
      <c r="WRQ53" s="205"/>
      <c r="WRR53" s="205"/>
      <c r="WRS53" s="205"/>
      <c r="WRT53" s="205"/>
      <c r="WRU53" s="205"/>
      <c r="WRV53" s="205"/>
      <c r="WRW53" s="205"/>
      <c r="WRX53" s="205"/>
      <c r="WRY53" s="205"/>
      <c r="WRZ53" s="205"/>
      <c r="WSA53" s="205"/>
      <c r="WSB53" s="205"/>
      <c r="WSC53" s="205"/>
      <c r="WSD53" s="205"/>
      <c r="WSE53" s="205"/>
      <c r="WSF53" s="205"/>
      <c r="WSG53" s="205"/>
      <c r="WSH53" s="205"/>
      <c r="WSI53" s="205"/>
      <c r="WSJ53" s="205"/>
      <c r="WSK53" s="205"/>
      <c r="WSL53" s="205"/>
      <c r="WSM53" s="205"/>
      <c r="WSN53" s="205"/>
      <c r="WSO53" s="205"/>
      <c r="WSP53" s="205"/>
      <c r="WSQ53" s="205"/>
      <c r="WSR53" s="205"/>
      <c r="WSS53" s="205"/>
      <c r="WST53" s="205"/>
      <c r="WSU53" s="205"/>
      <c r="WSV53" s="205"/>
      <c r="WSW53" s="205"/>
      <c r="WSX53" s="205"/>
      <c r="WSY53" s="205"/>
      <c r="WSZ53" s="205"/>
      <c r="WTA53" s="205"/>
      <c r="WTB53" s="205"/>
      <c r="WTC53" s="205"/>
      <c r="WTD53" s="205"/>
      <c r="WTE53" s="205"/>
      <c r="WTF53" s="205"/>
      <c r="WTG53" s="205"/>
      <c r="WTH53" s="205"/>
      <c r="WTI53" s="205"/>
      <c r="WTJ53" s="205"/>
      <c r="WTK53" s="205"/>
      <c r="WTL53" s="205"/>
      <c r="WTM53" s="205"/>
      <c r="WTN53" s="205"/>
      <c r="WTO53" s="205"/>
      <c r="WTP53" s="205"/>
      <c r="WTQ53" s="205"/>
      <c r="WTR53" s="205"/>
      <c r="WTS53" s="205"/>
      <c r="WTT53" s="205"/>
      <c r="WTU53" s="205"/>
      <c r="WTV53" s="205"/>
      <c r="WTW53" s="205"/>
      <c r="WTX53" s="205"/>
      <c r="WTY53" s="205"/>
      <c r="WTZ53" s="205"/>
      <c r="WUA53" s="205"/>
      <c r="WUB53" s="205"/>
      <c r="WUC53" s="205"/>
      <c r="WUD53" s="205"/>
      <c r="WUE53" s="205"/>
      <c r="WUF53" s="205"/>
      <c r="WUG53" s="205"/>
      <c r="WUH53" s="205"/>
      <c r="WUI53" s="205"/>
      <c r="WUJ53" s="205"/>
      <c r="WUK53" s="205"/>
      <c r="WUL53" s="205"/>
      <c r="WUM53" s="205"/>
      <c r="WUN53" s="205"/>
      <c r="WUO53" s="205"/>
      <c r="WUP53" s="205"/>
      <c r="WUQ53" s="205"/>
      <c r="WUR53" s="205"/>
      <c r="WUS53" s="205"/>
      <c r="WUT53" s="205"/>
      <c r="WUU53" s="205"/>
      <c r="WUV53" s="205"/>
      <c r="WUW53" s="205"/>
      <c r="WUX53" s="205"/>
      <c r="WUY53" s="205"/>
      <c r="WUZ53" s="205"/>
      <c r="WVA53" s="205"/>
      <c r="WVB53" s="205"/>
      <c r="WVC53" s="205"/>
      <c r="WVD53" s="205"/>
      <c r="WVE53" s="205"/>
      <c r="WVF53" s="205"/>
      <c r="WVG53" s="205"/>
      <c r="WVH53" s="205"/>
      <c r="WVI53" s="205"/>
      <c r="WVJ53" s="205"/>
      <c r="WVK53" s="205"/>
      <c r="WVL53" s="205"/>
      <c r="WVM53" s="205"/>
      <c r="WVN53" s="205"/>
      <c r="WVO53" s="205"/>
      <c r="WVP53" s="205"/>
      <c r="WVQ53" s="205"/>
      <c r="WVR53" s="205"/>
      <c r="WVS53" s="205"/>
      <c r="WVT53" s="205"/>
      <c r="WVU53" s="205"/>
      <c r="WVV53" s="205"/>
      <c r="WVW53" s="205"/>
      <c r="WVX53" s="205"/>
      <c r="WVY53" s="205"/>
      <c r="WVZ53" s="205"/>
      <c r="WWA53" s="205"/>
      <c r="WWB53" s="205"/>
      <c r="WWC53" s="205"/>
      <c r="WWD53" s="205"/>
      <c r="WWE53" s="205"/>
      <c r="WWF53" s="205"/>
      <c r="WWG53" s="205"/>
      <c r="WWH53" s="205"/>
      <c r="WWI53" s="205"/>
      <c r="WWJ53" s="205"/>
      <c r="WWK53" s="205"/>
      <c r="WWL53" s="205"/>
      <c r="WWM53" s="205"/>
      <c r="WWN53" s="205"/>
      <c r="WWO53" s="205"/>
      <c r="WWP53" s="205"/>
      <c r="WWQ53" s="205"/>
      <c r="WWR53" s="205"/>
      <c r="WWS53" s="205"/>
      <c r="WWT53" s="205"/>
      <c r="WWU53" s="205"/>
      <c r="WWV53" s="205"/>
      <c r="WWW53" s="205"/>
      <c r="WWX53" s="205"/>
      <c r="WWY53" s="205"/>
      <c r="WWZ53" s="205"/>
      <c r="WXA53" s="205"/>
      <c r="WXB53" s="205"/>
      <c r="WXC53" s="205"/>
      <c r="WXD53" s="205"/>
      <c r="WXE53" s="205"/>
      <c r="WXF53" s="205"/>
      <c r="WXG53" s="205"/>
      <c r="WXH53" s="205"/>
      <c r="WXI53" s="205"/>
      <c r="WXJ53" s="205"/>
      <c r="WXK53" s="205"/>
      <c r="WXL53" s="205"/>
      <c r="WXM53" s="205"/>
      <c r="WXN53" s="205"/>
      <c r="WXO53" s="205"/>
      <c r="WXP53" s="205"/>
      <c r="WXQ53" s="205"/>
      <c r="WXR53" s="205"/>
      <c r="WXS53" s="205"/>
      <c r="WXT53" s="205"/>
      <c r="WXU53" s="205"/>
      <c r="WXV53" s="205"/>
      <c r="WXW53" s="205"/>
      <c r="WXX53" s="205"/>
      <c r="WXY53" s="205"/>
      <c r="WXZ53" s="205"/>
      <c r="WYA53" s="205"/>
      <c r="WYB53" s="205"/>
      <c r="WYC53" s="205"/>
      <c r="WYD53" s="205"/>
      <c r="WYE53" s="205"/>
      <c r="WYF53" s="205"/>
      <c r="WYG53" s="205"/>
      <c r="WYH53" s="205"/>
      <c r="WYI53" s="205"/>
      <c r="WYJ53" s="205"/>
      <c r="WYK53" s="205"/>
      <c r="WYL53" s="205"/>
      <c r="WYM53" s="205"/>
      <c r="WYN53" s="205"/>
      <c r="WYO53" s="205"/>
      <c r="WYP53" s="205"/>
      <c r="WYQ53" s="205"/>
      <c r="WYR53" s="205"/>
      <c r="WYS53" s="205"/>
      <c r="WYT53" s="205"/>
      <c r="WYU53" s="205"/>
      <c r="WYV53" s="205"/>
      <c r="WYW53" s="205"/>
      <c r="WYX53" s="205"/>
      <c r="WYY53" s="205"/>
      <c r="WYZ53" s="205"/>
      <c r="WZA53" s="205"/>
      <c r="WZB53" s="205"/>
      <c r="WZC53" s="205"/>
      <c r="WZD53" s="205"/>
      <c r="WZE53" s="205"/>
      <c r="WZF53" s="205"/>
      <c r="WZG53" s="205"/>
      <c r="WZH53" s="205"/>
      <c r="WZI53" s="205"/>
      <c r="WZJ53" s="205"/>
      <c r="WZK53" s="205"/>
      <c r="WZL53" s="205"/>
      <c r="WZM53" s="205"/>
      <c r="WZN53" s="205"/>
      <c r="WZO53" s="205"/>
      <c r="WZP53" s="205"/>
      <c r="WZQ53" s="205"/>
      <c r="WZR53" s="205"/>
      <c r="WZS53" s="205"/>
      <c r="WZT53" s="205"/>
      <c r="WZU53" s="205"/>
      <c r="WZV53" s="205"/>
      <c r="WZW53" s="205"/>
      <c r="WZX53" s="205"/>
      <c r="WZY53" s="205"/>
      <c r="WZZ53" s="205"/>
      <c r="XAA53" s="205"/>
      <c r="XAB53" s="205"/>
      <c r="XAC53" s="205"/>
      <c r="XAD53" s="205"/>
      <c r="XAE53" s="205"/>
      <c r="XAF53" s="205"/>
      <c r="XAG53" s="205"/>
      <c r="XAH53" s="205"/>
      <c r="XAI53" s="205"/>
      <c r="XAJ53" s="205"/>
      <c r="XAK53" s="205"/>
      <c r="XAL53" s="205"/>
      <c r="XAM53" s="205"/>
      <c r="XAN53" s="205"/>
      <c r="XAO53" s="205"/>
      <c r="XAP53" s="205"/>
      <c r="XAQ53" s="205"/>
      <c r="XAR53" s="205"/>
      <c r="XAS53" s="205"/>
      <c r="XAT53" s="205"/>
      <c r="XAU53" s="205"/>
      <c r="XAV53" s="205"/>
      <c r="XAW53" s="205"/>
      <c r="XAX53" s="205"/>
      <c r="XAY53" s="205"/>
      <c r="XAZ53" s="205"/>
      <c r="XBA53" s="205"/>
      <c r="XBB53" s="205"/>
      <c r="XBC53" s="205"/>
      <c r="XBD53" s="205"/>
      <c r="XBE53" s="205"/>
      <c r="XBF53" s="205"/>
      <c r="XBG53" s="205"/>
      <c r="XBH53" s="205"/>
      <c r="XBI53" s="205"/>
      <c r="XBJ53" s="205"/>
      <c r="XBK53" s="205"/>
      <c r="XBL53" s="205"/>
      <c r="XBM53" s="205"/>
      <c r="XBN53" s="205"/>
      <c r="XBO53" s="205"/>
      <c r="XBP53" s="205"/>
      <c r="XBQ53" s="205"/>
      <c r="XBR53" s="205"/>
      <c r="XBS53" s="205"/>
      <c r="XBT53" s="205"/>
      <c r="XBU53" s="205"/>
      <c r="XBV53" s="205"/>
      <c r="XBW53" s="205"/>
      <c r="XBX53" s="205"/>
      <c r="XBY53" s="205"/>
      <c r="XBZ53" s="205"/>
      <c r="XCA53" s="205"/>
      <c r="XCB53" s="205"/>
      <c r="XCC53" s="205"/>
      <c r="XCD53" s="205"/>
      <c r="XCE53" s="205"/>
      <c r="XCF53" s="205"/>
      <c r="XCG53" s="205"/>
      <c r="XCH53" s="205"/>
      <c r="XCI53" s="205"/>
      <c r="XCJ53" s="205"/>
      <c r="XCK53" s="205"/>
      <c r="XCL53" s="205"/>
      <c r="XCM53" s="205"/>
      <c r="XCN53" s="205"/>
      <c r="XCO53" s="205"/>
      <c r="XCP53" s="205"/>
      <c r="XCQ53" s="205"/>
      <c r="XCR53" s="205"/>
      <c r="XCS53" s="205"/>
      <c r="XCT53" s="205"/>
      <c r="XCU53" s="205"/>
      <c r="XCV53" s="205"/>
      <c r="XCW53" s="205"/>
      <c r="XCX53" s="205"/>
      <c r="XCY53" s="205"/>
      <c r="XCZ53" s="205"/>
      <c r="XDA53" s="205"/>
      <c r="XDB53" s="205"/>
      <c r="XDC53" s="205"/>
      <c r="XDD53" s="205"/>
      <c r="XDE53" s="205"/>
      <c r="XDF53" s="205"/>
      <c r="XDG53" s="205"/>
      <c r="XDH53" s="205"/>
      <c r="XDI53" s="205"/>
      <c r="XDJ53" s="205"/>
      <c r="XDK53" s="205"/>
      <c r="XDL53" s="205"/>
      <c r="XDM53" s="205"/>
      <c r="XDN53" s="205"/>
      <c r="XDO53" s="205"/>
      <c r="XDP53" s="205"/>
      <c r="XDQ53" s="205"/>
      <c r="XDR53" s="205"/>
      <c r="XDS53" s="205"/>
      <c r="XDT53" s="205"/>
      <c r="XDU53" s="205"/>
      <c r="XDV53" s="205"/>
      <c r="XDW53" s="205"/>
      <c r="XDX53" s="205"/>
      <c r="XDY53" s="205"/>
      <c r="XDZ53" s="205"/>
      <c r="XEA53" s="205"/>
      <c r="XEB53" s="205"/>
      <c r="XEC53" s="205"/>
      <c r="XED53" s="205"/>
      <c r="XEE53" s="205"/>
      <c r="XEF53" s="205"/>
      <c r="XEG53" s="205"/>
      <c r="XEH53" s="205"/>
      <c r="XEI53" s="205"/>
      <c r="XEJ53" s="205"/>
      <c r="XEK53" s="205"/>
      <c r="XEL53" s="205"/>
      <c r="XEM53" s="205"/>
      <c r="XEN53" s="205"/>
      <c r="XEO53" s="205"/>
      <c r="XEP53" s="205"/>
      <c r="XEQ53" s="205"/>
      <c r="XER53" s="205"/>
      <c r="XES53" s="205"/>
      <c r="XET53" s="205"/>
      <c r="XEU53" s="205"/>
      <c r="XEV53" s="205"/>
      <c r="XEW53" s="205"/>
      <c r="XEX53" s="205"/>
      <c r="XEY53" s="205"/>
      <c r="XEZ53" s="205"/>
    </row>
    <row r="54" spans="1:16380" s="43" customFormat="1" ht="36" customHeight="1">
      <c r="A54" s="543">
        <f>A47+1</f>
        <v>8</v>
      </c>
      <c r="B54" s="251" t="s">
        <v>12</v>
      </c>
      <c r="C54" s="412" t="s">
        <v>233</v>
      </c>
      <c r="D54" s="578" t="s">
        <v>144</v>
      </c>
      <c r="E54" s="605"/>
      <c r="F54" s="445">
        <v>70</v>
      </c>
      <c r="G54" s="401"/>
      <c r="H54" s="401"/>
      <c r="I54" s="401"/>
      <c r="J54" s="401"/>
      <c r="K54" s="401"/>
      <c r="L54" s="401"/>
      <c r="M54" s="402"/>
      <c r="N54" s="111"/>
      <c r="O54" s="142">
        <f>17.999+2.851</f>
        <v>20.849999999999998</v>
      </c>
    </row>
    <row r="55" spans="1:16380" s="49" customFormat="1" ht="17.25" customHeight="1">
      <c r="A55" s="543"/>
      <c r="B55" s="323" t="s">
        <v>14</v>
      </c>
      <c r="C55" s="413" t="s">
        <v>164</v>
      </c>
      <c r="D55" s="552" t="str">
        <f>D54</f>
        <v>m2</v>
      </c>
      <c r="E55" s="605">
        <v>1</v>
      </c>
      <c r="F55" s="401">
        <f>F54*E55</f>
        <v>70</v>
      </c>
      <c r="G55" s="401"/>
      <c r="H55" s="401"/>
      <c r="I55" s="401">
        <v>0</v>
      </c>
      <c r="J55" s="401">
        <f>I55*F55</f>
        <v>0</v>
      </c>
      <c r="K55" s="401"/>
      <c r="L55" s="401"/>
      <c r="M55" s="402">
        <f t="shared" ref="M55:M57" si="5">L55+J55+H55</f>
        <v>0</v>
      </c>
      <c r="N55" s="111"/>
      <c r="O55" s="141">
        <v>7.5</v>
      </c>
    </row>
    <row r="56" spans="1:16380" s="36" customFormat="1" ht="17.25" customHeight="1">
      <c r="A56" s="543"/>
      <c r="B56" s="252" t="s">
        <v>41</v>
      </c>
      <c r="C56" s="413" t="s">
        <v>215</v>
      </c>
      <c r="D56" s="552" t="s">
        <v>13</v>
      </c>
      <c r="E56" s="605">
        <v>0.63</v>
      </c>
      <c r="F56" s="401">
        <f>F54*E56</f>
        <v>44.1</v>
      </c>
      <c r="G56" s="401">
        <v>0</v>
      </c>
      <c r="H56" s="401">
        <f t="shared" ref="H56:H57" si="6">G56*F56</f>
        <v>0</v>
      </c>
      <c r="I56" s="401"/>
      <c r="J56" s="401"/>
      <c r="K56" s="401"/>
      <c r="L56" s="401"/>
      <c r="M56" s="402">
        <f t="shared" si="5"/>
        <v>0</v>
      </c>
      <c r="N56" s="111"/>
      <c r="O56" s="141"/>
    </row>
    <row r="57" spans="1:16380" s="36" customFormat="1" ht="17.25" customHeight="1">
      <c r="A57" s="543"/>
      <c r="B57" s="252"/>
      <c r="C57" s="413" t="s">
        <v>165</v>
      </c>
      <c r="D57" s="552" t="s">
        <v>2</v>
      </c>
      <c r="E57" s="608">
        <v>1.7999999999999999E-2</v>
      </c>
      <c r="F57" s="403">
        <f>F54*E57</f>
        <v>1.26</v>
      </c>
      <c r="G57" s="401">
        <v>0</v>
      </c>
      <c r="H57" s="401">
        <f t="shared" si="6"/>
        <v>0</v>
      </c>
      <c r="I57" s="401"/>
      <c r="J57" s="401"/>
      <c r="K57" s="401"/>
      <c r="L57" s="401"/>
      <c r="M57" s="402">
        <f t="shared" si="5"/>
        <v>0</v>
      </c>
      <c r="N57" s="111"/>
      <c r="O57" s="141"/>
    </row>
    <row r="58" spans="1:16380" s="33" customFormat="1" ht="19.5" customHeight="1">
      <c r="A58" s="545"/>
      <c r="B58" s="315"/>
      <c r="C58" s="414" t="s">
        <v>199</v>
      </c>
      <c r="D58" s="598"/>
      <c r="E58" s="607"/>
      <c r="F58" s="398"/>
      <c r="G58" s="450"/>
      <c r="H58" s="451"/>
      <c r="I58" s="451"/>
      <c r="J58" s="451"/>
      <c r="K58" s="451"/>
      <c r="L58" s="451"/>
      <c r="M58" s="452"/>
      <c r="N58" s="204"/>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5"/>
      <c r="AP58" s="205"/>
      <c r="AQ58" s="205"/>
      <c r="AR58" s="205"/>
      <c r="AS58" s="205"/>
      <c r="AT58" s="205"/>
      <c r="AU58" s="205"/>
      <c r="AV58" s="205"/>
      <c r="AW58" s="205"/>
      <c r="AX58" s="205"/>
      <c r="AY58" s="205"/>
      <c r="AZ58" s="205"/>
      <c r="BA58" s="205"/>
      <c r="BB58" s="205"/>
      <c r="BC58" s="205"/>
      <c r="BD58" s="205"/>
      <c r="BE58" s="205"/>
      <c r="BF58" s="205"/>
      <c r="BG58" s="205"/>
      <c r="BH58" s="205"/>
      <c r="BI58" s="205"/>
      <c r="BJ58" s="205"/>
      <c r="BK58" s="205"/>
      <c r="BL58" s="205"/>
      <c r="BM58" s="205"/>
      <c r="BN58" s="205"/>
      <c r="BO58" s="205"/>
      <c r="BP58" s="205"/>
      <c r="BQ58" s="205"/>
      <c r="BR58" s="205"/>
      <c r="BS58" s="205"/>
      <c r="BT58" s="205"/>
      <c r="BU58" s="205"/>
      <c r="BV58" s="205"/>
      <c r="BW58" s="205"/>
      <c r="BX58" s="205"/>
      <c r="BY58" s="205"/>
      <c r="BZ58" s="205"/>
      <c r="CA58" s="205"/>
      <c r="CB58" s="205"/>
      <c r="CC58" s="205"/>
      <c r="CD58" s="205"/>
      <c r="CE58" s="205"/>
      <c r="CF58" s="205"/>
      <c r="CG58" s="205"/>
      <c r="CH58" s="205"/>
      <c r="CI58" s="205"/>
      <c r="CJ58" s="205"/>
      <c r="CK58" s="205"/>
      <c r="CL58" s="205"/>
      <c r="CM58" s="205"/>
      <c r="CN58" s="205"/>
      <c r="CO58" s="205"/>
      <c r="CP58" s="205"/>
      <c r="CQ58" s="205"/>
      <c r="CR58" s="205"/>
      <c r="CS58" s="205"/>
      <c r="CT58" s="205"/>
      <c r="CU58" s="205"/>
      <c r="CV58" s="205"/>
      <c r="CW58" s="205"/>
      <c r="CX58" s="205"/>
      <c r="CY58" s="205"/>
      <c r="CZ58" s="205"/>
      <c r="DA58" s="205"/>
      <c r="DB58" s="205"/>
      <c r="DC58" s="205"/>
      <c r="DD58" s="205"/>
      <c r="DE58" s="205"/>
      <c r="DF58" s="205"/>
      <c r="DG58" s="205"/>
      <c r="DH58" s="205"/>
      <c r="DI58" s="205"/>
      <c r="DJ58" s="205"/>
      <c r="DK58" s="205"/>
      <c r="DL58" s="205"/>
      <c r="DM58" s="205"/>
      <c r="DN58" s="205"/>
      <c r="DO58" s="205"/>
      <c r="DP58" s="205"/>
      <c r="DQ58" s="205"/>
      <c r="DR58" s="205"/>
      <c r="DS58" s="205"/>
      <c r="DT58" s="205"/>
      <c r="DU58" s="205"/>
      <c r="DV58" s="205"/>
      <c r="DW58" s="205"/>
      <c r="DX58" s="205"/>
      <c r="DY58" s="205"/>
      <c r="DZ58" s="205"/>
      <c r="EA58" s="205"/>
      <c r="EB58" s="205"/>
      <c r="EC58" s="205"/>
      <c r="ED58" s="205"/>
      <c r="EE58" s="205"/>
      <c r="EF58" s="205"/>
      <c r="EG58" s="205"/>
      <c r="EH58" s="205"/>
      <c r="EI58" s="205"/>
      <c r="EJ58" s="205"/>
      <c r="EK58" s="205"/>
      <c r="EL58" s="205"/>
      <c r="EM58" s="205"/>
      <c r="EN58" s="205"/>
      <c r="EO58" s="205"/>
      <c r="EP58" s="205"/>
      <c r="EQ58" s="205"/>
      <c r="ER58" s="205"/>
      <c r="ES58" s="205"/>
      <c r="ET58" s="205"/>
      <c r="EU58" s="205"/>
      <c r="EV58" s="205"/>
      <c r="EW58" s="205"/>
      <c r="EX58" s="205"/>
      <c r="EY58" s="205"/>
      <c r="EZ58" s="205"/>
      <c r="FA58" s="205"/>
      <c r="FB58" s="205"/>
      <c r="FC58" s="205"/>
      <c r="FD58" s="205"/>
      <c r="FE58" s="205"/>
      <c r="FF58" s="205"/>
      <c r="FG58" s="205"/>
      <c r="FH58" s="205"/>
      <c r="FI58" s="205"/>
      <c r="FJ58" s="205"/>
      <c r="FK58" s="205"/>
      <c r="FL58" s="205"/>
      <c r="FM58" s="205"/>
      <c r="FN58" s="205"/>
      <c r="FO58" s="205"/>
      <c r="FP58" s="205"/>
      <c r="FQ58" s="205"/>
      <c r="FR58" s="205"/>
      <c r="FS58" s="205"/>
      <c r="FT58" s="205"/>
      <c r="FU58" s="205"/>
      <c r="FV58" s="205"/>
      <c r="FW58" s="205"/>
      <c r="FX58" s="205"/>
      <c r="FY58" s="205"/>
      <c r="FZ58" s="205"/>
      <c r="GA58" s="205"/>
      <c r="GB58" s="205"/>
      <c r="GC58" s="205"/>
      <c r="GD58" s="205"/>
      <c r="GE58" s="205"/>
      <c r="GF58" s="205"/>
      <c r="GG58" s="205"/>
      <c r="GH58" s="205"/>
      <c r="GI58" s="205"/>
      <c r="GJ58" s="205"/>
      <c r="GK58" s="205"/>
      <c r="GL58" s="205"/>
      <c r="GM58" s="205"/>
      <c r="GN58" s="205"/>
      <c r="GO58" s="205"/>
      <c r="GP58" s="205"/>
      <c r="GQ58" s="205"/>
      <c r="GR58" s="205"/>
      <c r="GS58" s="205"/>
      <c r="GT58" s="205"/>
      <c r="GU58" s="205"/>
      <c r="GV58" s="205"/>
      <c r="GW58" s="205"/>
      <c r="GX58" s="205"/>
      <c r="GY58" s="205"/>
      <c r="GZ58" s="205"/>
      <c r="HA58" s="205"/>
      <c r="HB58" s="205"/>
      <c r="HC58" s="205"/>
      <c r="HD58" s="205"/>
      <c r="HE58" s="205"/>
      <c r="HF58" s="205"/>
      <c r="HG58" s="205"/>
      <c r="HH58" s="205"/>
      <c r="HI58" s="205"/>
      <c r="HJ58" s="205"/>
      <c r="HK58" s="205"/>
      <c r="HL58" s="205"/>
      <c r="HM58" s="205"/>
      <c r="HN58" s="205"/>
      <c r="HO58" s="205"/>
      <c r="HP58" s="205"/>
      <c r="HQ58" s="205"/>
      <c r="HR58" s="205"/>
      <c r="HS58" s="205"/>
      <c r="HT58" s="205"/>
      <c r="HU58" s="205"/>
      <c r="HV58" s="205"/>
      <c r="HW58" s="205"/>
      <c r="HX58" s="205"/>
      <c r="HY58" s="205"/>
      <c r="HZ58" s="205"/>
      <c r="IA58" s="205"/>
      <c r="IB58" s="205"/>
      <c r="IC58" s="205"/>
      <c r="ID58" s="205"/>
      <c r="IE58" s="205"/>
      <c r="IF58" s="205"/>
      <c r="IG58" s="205"/>
      <c r="IH58" s="205"/>
      <c r="II58" s="205"/>
      <c r="IJ58" s="205"/>
      <c r="IK58" s="205"/>
      <c r="IL58" s="205"/>
      <c r="IM58" s="205"/>
      <c r="IN58" s="205"/>
      <c r="IO58" s="205"/>
      <c r="IP58" s="205"/>
      <c r="IQ58" s="205"/>
      <c r="IR58" s="205"/>
      <c r="IS58" s="205"/>
      <c r="IT58" s="205"/>
      <c r="IU58" s="205"/>
      <c r="IV58" s="205"/>
      <c r="IW58" s="205"/>
      <c r="IX58" s="205"/>
      <c r="IY58" s="205"/>
      <c r="IZ58" s="205"/>
      <c r="JA58" s="205"/>
      <c r="JB58" s="205"/>
      <c r="JC58" s="205"/>
      <c r="JD58" s="205"/>
      <c r="JE58" s="205"/>
      <c r="JF58" s="205"/>
      <c r="JG58" s="205"/>
      <c r="JH58" s="205"/>
      <c r="JI58" s="205"/>
      <c r="JJ58" s="205"/>
      <c r="JK58" s="205"/>
      <c r="JL58" s="205"/>
      <c r="JM58" s="205"/>
      <c r="JN58" s="205"/>
      <c r="JO58" s="205"/>
      <c r="JP58" s="205"/>
      <c r="JQ58" s="205"/>
      <c r="JR58" s="205"/>
      <c r="JS58" s="205"/>
      <c r="JT58" s="205"/>
      <c r="JU58" s="205"/>
      <c r="JV58" s="205"/>
      <c r="JW58" s="205"/>
      <c r="JX58" s="205"/>
      <c r="JY58" s="205"/>
      <c r="JZ58" s="205"/>
      <c r="KA58" s="205"/>
      <c r="KB58" s="205"/>
      <c r="KC58" s="205"/>
      <c r="KD58" s="205"/>
      <c r="KE58" s="205"/>
      <c r="KF58" s="205"/>
      <c r="KG58" s="205"/>
      <c r="KH58" s="205"/>
      <c r="KI58" s="205"/>
      <c r="KJ58" s="205"/>
      <c r="KK58" s="205"/>
      <c r="KL58" s="205"/>
      <c r="KM58" s="205"/>
      <c r="KN58" s="205"/>
      <c r="KO58" s="205"/>
      <c r="KP58" s="205"/>
      <c r="KQ58" s="205"/>
      <c r="KR58" s="205"/>
      <c r="KS58" s="205"/>
      <c r="KT58" s="205"/>
      <c r="KU58" s="205"/>
      <c r="KV58" s="205"/>
      <c r="KW58" s="205"/>
      <c r="KX58" s="205"/>
      <c r="KY58" s="205"/>
      <c r="KZ58" s="205"/>
      <c r="LA58" s="205"/>
      <c r="LB58" s="205"/>
      <c r="LC58" s="205"/>
      <c r="LD58" s="205"/>
      <c r="LE58" s="205"/>
      <c r="LF58" s="205"/>
      <c r="LG58" s="205"/>
      <c r="LH58" s="205"/>
      <c r="LI58" s="205"/>
      <c r="LJ58" s="205"/>
      <c r="LK58" s="205"/>
      <c r="LL58" s="205"/>
      <c r="LM58" s="205"/>
      <c r="LN58" s="205"/>
      <c r="LO58" s="205"/>
      <c r="LP58" s="205"/>
      <c r="LQ58" s="205"/>
      <c r="LR58" s="205"/>
      <c r="LS58" s="205"/>
      <c r="LT58" s="205"/>
      <c r="LU58" s="205"/>
      <c r="LV58" s="205"/>
      <c r="LW58" s="205"/>
      <c r="LX58" s="205"/>
      <c r="LY58" s="205"/>
      <c r="LZ58" s="205"/>
      <c r="MA58" s="205"/>
      <c r="MB58" s="205"/>
      <c r="MC58" s="205"/>
      <c r="MD58" s="205"/>
      <c r="ME58" s="205"/>
      <c r="MF58" s="205"/>
      <c r="MG58" s="205"/>
      <c r="MH58" s="205"/>
      <c r="MI58" s="205"/>
      <c r="MJ58" s="205"/>
      <c r="MK58" s="205"/>
      <c r="ML58" s="205"/>
      <c r="MM58" s="205"/>
      <c r="MN58" s="205"/>
      <c r="MO58" s="205"/>
      <c r="MP58" s="205"/>
      <c r="MQ58" s="205"/>
      <c r="MR58" s="205"/>
      <c r="MS58" s="205"/>
      <c r="MT58" s="205"/>
      <c r="MU58" s="205"/>
      <c r="MV58" s="205"/>
      <c r="MW58" s="205"/>
      <c r="MX58" s="205"/>
      <c r="MY58" s="205"/>
      <c r="MZ58" s="205"/>
      <c r="NA58" s="205"/>
      <c r="NB58" s="205"/>
      <c r="NC58" s="205"/>
      <c r="ND58" s="205"/>
      <c r="NE58" s="205"/>
      <c r="NF58" s="205"/>
      <c r="NG58" s="205"/>
      <c r="NH58" s="205"/>
      <c r="NI58" s="205"/>
      <c r="NJ58" s="205"/>
      <c r="NK58" s="205"/>
      <c r="NL58" s="205"/>
      <c r="NM58" s="205"/>
      <c r="NN58" s="205"/>
      <c r="NO58" s="205"/>
      <c r="NP58" s="205"/>
      <c r="NQ58" s="205"/>
      <c r="NR58" s="205"/>
      <c r="NS58" s="205"/>
      <c r="NT58" s="205"/>
      <c r="NU58" s="205"/>
      <c r="NV58" s="205"/>
      <c r="NW58" s="205"/>
      <c r="NX58" s="205"/>
      <c r="NY58" s="205"/>
      <c r="NZ58" s="205"/>
      <c r="OA58" s="205"/>
      <c r="OB58" s="205"/>
      <c r="OC58" s="205"/>
      <c r="OD58" s="205"/>
      <c r="OE58" s="205"/>
      <c r="OF58" s="205"/>
      <c r="OG58" s="205"/>
      <c r="OH58" s="205"/>
      <c r="OI58" s="205"/>
      <c r="OJ58" s="205"/>
      <c r="OK58" s="205"/>
      <c r="OL58" s="205"/>
      <c r="OM58" s="205"/>
      <c r="ON58" s="205"/>
      <c r="OO58" s="205"/>
      <c r="OP58" s="205"/>
      <c r="OQ58" s="205"/>
      <c r="OR58" s="205"/>
      <c r="OS58" s="205"/>
      <c r="OT58" s="205"/>
      <c r="OU58" s="205"/>
      <c r="OV58" s="205"/>
      <c r="OW58" s="205"/>
      <c r="OX58" s="205"/>
      <c r="OY58" s="205"/>
      <c r="OZ58" s="205"/>
      <c r="PA58" s="205"/>
      <c r="PB58" s="205"/>
      <c r="PC58" s="205"/>
      <c r="PD58" s="205"/>
      <c r="PE58" s="205"/>
      <c r="PF58" s="205"/>
      <c r="PG58" s="205"/>
      <c r="PH58" s="205"/>
      <c r="PI58" s="205"/>
      <c r="PJ58" s="205"/>
      <c r="PK58" s="205"/>
      <c r="PL58" s="205"/>
      <c r="PM58" s="205"/>
      <c r="PN58" s="205"/>
      <c r="PO58" s="205"/>
      <c r="PP58" s="205"/>
      <c r="PQ58" s="205"/>
      <c r="PR58" s="205"/>
      <c r="PS58" s="205"/>
      <c r="PT58" s="205"/>
      <c r="PU58" s="205"/>
      <c r="PV58" s="205"/>
      <c r="PW58" s="205"/>
      <c r="PX58" s="205"/>
      <c r="PY58" s="205"/>
      <c r="PZ58" s="205"/>
      <c r="QA58" s="205"/>
      <c r="QB58" s="205"/>
      <c r="QC58" s="205"/>
      <c r="QD58" s="205"/>
      <c r="QE58" s="205"/>
      <c r="QF58" s="205"/>
      <c r="QG58" s="205"/>
      <c r="QH58" s="205"/>
      <c r="QI58" s="205"/>
      <c r="QJ58" s="205"/>
      <c r="QK58" s="205"/>
      <c r="QL58" s="205"/>
      <c r="QM58" s="205"/>
      <c r="QN58" s="205"/>
      <c r="QO58" s="205"/>
      <c r="QP58" s="205"/>
      <c r="QQ58" s="205"/>
      <c r="QR58" s="205"/>
      <c r="QS58" s="205"/>
      <c r="QT58" s="205"/>
      <c r="QU58" s="205"/>
      <c r="QV58" s="205"/>
      <c r="QW58" s="205"/>
      <c r="QX58" s="205"/>
      <c r="QY58" s="205"/>
      <c r="QZ58" s="205"/>
      <c r="RA58" s="205"/>
      <c r="RB58" s="205"/>
      <c r="RC58" s="205"/>
      <c r="RD58" s="205"/>
      <c r="RE58" s="205"/>
      <c r="RF58" s="205"/>
      <c r="RG58" s="205"/>
      <c r="RH58" s="205"/>
      <c r="RI58" s="205"/>
      <c r="RJ58" s="205"/>
      <c r="RK58" s="205"/>
      <c r="RL58" s="205"/>
      <c r="RM58" s="205"/>
      <c r="RN58" s="205"/>
      <c r="RO58" s="205"/>
      <c r="RP58" s="205"/>
      <c r="RQ58" s="205"/>
      <c r="RR58" s="205"/>
      <c r="RS58" s="205"/>
      <c r="RT58" s="205"/>
      <c r="RU58" s="205"/>
      <c r="RV58" s="205"/>
      <c r="RW58" s="205"/>
      <c r="RX58" s="205"/>
      <c r="RY58" s="205"/>
      <c r="RZ58" s="205"/>
      <c r="SA58" s="205"/>
      <c r="SB58" s="205"/>
      <c r="SC58" s="205"/>
      <c r="SD58" s="205"/>
      <c r="SE58" s="205"/>
      <c r="SF58" s="205"/>
      <c r="SG58" s="205"/>
      <c r="SH58" s="205"/>
      <c r="SI58" s="205"/>
      <c r="SJ58" s="205"/>
      <c r="SK58" s="205"/>
      <c r="SL58" s="205"/>
      <c r="SM58" s="205"/>
      <c r="SN58" s="205"/>
      <c r="SO58" s="205"/>
      <c r="SP58" s="205"/>
      <c r="SQ58" s="205"/>
      <c r="SR58" s="205"/>
      <c r="SS58" s="205"/>
      <c r="ST58" s="205"/>
      <c r="SU58" s="205"/>
      <c r="SV58" s="205"/>
      <c r="SW58" s="205"/>
      <c r="SX58" s="205"/>
      <c r="SY58" s="205"/>
      <c r="SZ58" s="205"/>
      <c r="TA58" s="205"/>
      <c r="TB58" s="205"/>
      <c r="TC58" s="205"/>
      <c r="TD58" s="205"/>
      <c r="TE58" s="205"/>
      <c r="TF58" s="205"/>
      <c r="TG58" s="205"/>
      <c r="TH58" s="205"/>
      <c r="TI58" s="205"/>
      <c r="TJ58" s="205"/>
      <c r="TK58" s="205"/>
      <c r="TL58" s="205"/>
      <c r="TM58" s="205"/>
      <c r="TN58" s="205"/>
      <c r="TO58" s="205"/>
      <c r="TP58" s="205"/>
      <c r="TQ58" s="205"/>
      <c r="TR58" s="205"/>
      <c r="TS58" s="205"/>
      <c r="TT58" s="205"/>
      <c r="TU58" s="205"/>
      <c r="TV58" s="205"/>
      <c r="TW58" s="205"/>
      <c r="TX58" s="205"/>
      <c r="TY58" s="205"/>
      <c r="TZ58" s="205"/>
      <c r="UA58" s="205"/>
      <c r="UB58" s="205"/>
      <c r="UC58" s="205"/>
      <c r="UD58" s="205"/>
      <c r="UE58" s="205"/>
      <c r="UF58" s="205"/>
      <c r="UG58" s="205"/>
      <c r="UH58" s="205"/>
      <c r="UI58" s="205"/>
      <c r="UJ58" s="205"/>
      <c r="UK58" s="205"/>
      <c r="UL58" s="205"/>
      <c r="UM58" s="205"/>
      <c r="UN58" s="205"/>
      <c r="UO58" s="205"/>
      <c r="UP58" s="205"/>
      <c r="UQ58" s="205"/>
      <c r="UR58" s="205"/>
      <c r="US58" s="205"/>
      <c r="UT58" s="205"/>
      <c r="UU58" s="205"/>
      <c r="UV58" s="205"/>
      <c r="UW58" s="205"/>
      <c r="UX58" s="205"/>
      <c r="UY58" s="205"/>
      <c r="UZ58" s="205"/>
      <c r="VA58" s="205"/>
      <c r="VB58" s="205"/>
      <c r="VC58" s="205"/>
      <c r="VD58" s="205"/>
      <c r="VE58" s="205"/>
      <c r="VF58" s="205"/>
      <c r="VG58" s="205"/>
      <c r="VH58" s="205"/>
      <c r="VI58" s="205"/>
      <c r="VJ58" s="205"/>
      <c r="VK58" s="205"/>
      <c r="VL58" s="205"/>
      <c r="VM58" s="205"/>
      <c r="VN58" s="205"/>
      <c r="VO58" s="205"/>
      <c r="VP58" s="205"/>
      <c r="VQ58" s="205"/>
      <c r="VR58" s="205"/>
      <c r="VS58" s="205"/>
      <c r="VT58" s="205"/>
      <c r="VU58" s="205"/>
      <c r="VV58" s="205"/>
      <c r="VW58" s="205"/>
      <c r="VX58" s="205"/>
      <c r="VY58" s="205"/>
      <c r="VZ58" s="205"/>
      <c r="WA58" s="205"/>
      <c r="WB58" s="205"/>
      <c r="WC58" s="205"/>
      <c r="WD58" s="205"/>
      <c r="WE58" s="205"/>
      <c r="WF58" s="205"/>
      <c r="WG58" s="205"/>
      <c r="WH58" s="205"/>
      <c r="WI58" s="205"/>
      <c r="WJ58" s="205"/>
      <c r="WK58" s="205"/>
      <c r="WL58" s="205"/>
      <c r="WM58" s="205"/>
      <c r="WN58" s="205"/>
      <c r="WO58" s="205"/>
      <c r="WP58" s="205"/>
      <c r="WQ58" s="205"/>
      <c r="WR58" s="205"/>
      <c r="WS58" s="205"/>
      <c r="WT58" s="205"/>
      <c r="WU58" s="205"/>
      <c r="WV58" s="205"/>
      <c r="WW58" s="205"/>
      <c r="WX58" s="205"/>
      <c r="WY58" s="205"/>
      <c r="WZ58" s="205"/>
      <c r="XA58" s="205"/>
      <c r="XB58" s="205"/>
      <c r="XC58" s="205"/>
      <c r="XD58" s="205"/>
      <c r="XE58" s="205"/>
      <c r="XF58" s="205"/>
      <c r="XG58" s="205"/>
      <c r="XH58" s="205"/>
      <c r="XI58" s="205"/>
      <c r="XJ58" s="205"/>
      <c r="XK58" s="205"/>
      <c r="XL58" s="205"/>
      <c r="XM58" s="205"/>
      <c r="XN58" s="205"/>
      <c r="XO58" s="205"/>
      <c r="XP58" s="205"/>
      <c r="XQ58" s="205"/>
      <c r="XR58" s="205"/>
      <c r="XS58" s="205"/>
      <c r="XT58" s="205"/>
      <c r="XU58" s="205"/>
      <c r="XV58" s="205"/>
      <c r="XW58" s="205"/>
      <c r="XX58" s="205"/>
      <c r="XY58" s="205"/>
      <c r="XZ58" s="205"/>
      <c r="YA58" s="205"/>
      <c r="YB58" s="205"/>
      <c r="YC58" s="205"/>
      <c r="YD58" s="205"/>
      <c r="YE58" s="205"/>
      <c r="YF58" s="205"/>
      <c r="YG58" s="205"/>
      <c r="YH58" s="205"/>
      <c r="YI58" s="205"/>
      <c r="YJ58" s="205"/>
      <c r="YK58" s="205"/>
      <c r="YL58" s="205"/>
      <c r="YM58" s="205"/>
      <c r="YN58" s="205"/>
      <c r="YO58" s="205"/>
      <c r="YP58" s="205"/>
      <c r="YQ58" s="205"/>
      <c r="YR58" s="205"/>
      <c r="YS58" s="205"/>
      <c r="YT58" s="205"/>
      <c r="YU58" s="205"/>
      <c r="YV58" s="205"/>
      <c r="YW58" s="205"/>
      <c r="YX58" s="205"/>
      <c r="YY58" s="205"/>
      <c r="YZ58" s="205"/>
      <c r="ZA58" s="205"/>
      <c r="ZB58" s="205"/>
      <c r="ZC58" s="205"/>
      <c r="ZD58" s="205"/>
      <c r="ZE58" s="205"/>
      <c r="ZF58" s="205"/>
      <c r="ZG58" s="205"/>
      <c r="ZH58" s="205"/>
      <c r="ZI58" s="205"/>
      <c r="ZJ58" s="205"/>
      <c r="ZK58" s="205"/>
      <c r="ZL58" s="205"/>
      <c r="ZM58" s="205"/>
      <c r="ZN58" s="205"/>
      <c r="ZO58" s="205"/>
      <c r="ZP58" s="205"/>
      <c r="ZQ58" s="205"/>
      <c r="ZR58" s="205"/>
      <c r="ZS58" s="205"/>
      <c r="ZT58" s="205"/>
      <c r="ZU58" s="205"/>
      <c r="ZV58" s="205"/>
      <c r="ZW58" s="205"/>
      <c r="ZX58" s="205"/>
      <c r="ZY58" s="205"/>
      <c r="ZZ58" s="205"/>
      <c r="AAA58" s="205"/>
      <c r="AAB58" s="205"/>
      <c r="AAC58" s="205"/>
      <c r="AAD58" s="205"/>
      <c r="AAE58" s="205"/>
      <c r="AAF58" s="205"/>
      <c r="AAG58" s="205"/>
      <c r="AAH58" s="205"/>
      <c r="AAI58" s="205"/>
      <c r="AAJ58" s="205"/>
      <c r="AAK58" s="205"/>
      <c r="AAL58" s="205"/>
      <c r="AAM58" s="205"/>
      <c r="AAN58" s="205"/>
      <c r="AAO58" s="205"/>
      <c r="AAP58" s="205"/>
      <c r="AAQ58" s="205"/>
      <c r="AAR58" s="205"/>
      <c r="AAS58" s="205"/>
      <c r="AAT58" s="205"/>
      <c r="AAU58" s="205"/>
      <c r="AAV58" s="205"/>
      <c r="AAW58" s="205"/>
      <c r="AAX58" s="205"/>
      <c r="AAY58" s="205"/>
      <c r="AAZ58" s="205"/>
      <c r="ABA58" s="205"/>
      <c r="ABB58" s="205"/>
      <c r="ABC58" s="205"/>
      <c r="ABD58" s="205"/>
      <c r="ABE58" s="205"/>
      <c r="ABF58" s="205"/>
      <c r="ABG58" s="205"/>
      <c r="ABH58" s="205"/>
      <c r="ABI58" s="205"/>
      <c r="ABJ58" s="205"/>
      <c r="ABK58" s="205"/>
      <c r="ABL58" s="205"/>
      <c r="ABM58" s="205"/>
      <c r="ABN58" s="205"/>
      <c r="ABO58" s="205"/>
      <c r="ABP58" s="205"/>
      <c r="ABQ58" s="205"/>
      <c r="ABR58" s="205"/>
      <c r="ABS58" s="205"/>
      <c r="ABT58" s="205"/>
      <c r="ABU58" s="205"/>
      <c r="ABV58" s="205"/>
      <c r="ABW58" s="205"/>
      <c r="ABX58" s="205"/>
      <c r="ABY58" s="205"/>
      <c r="ABZ58" s="205"/>
      <c r="ACA58" s="205"/>
      <c r="ACB58" s="205"/>
      <c r="ACC58" s="205"/>
      <c r="ACD58" s="205"/>
      <c r="ACE58" s="205"/>
      <c r="ACF58" s="205"/>
      <c r="ACG58" s="205"/>
      <c r="ACH58" s="205"/>
      <c r="ACI58" s="205"/>
      <c r="ACJ58" s="205"/>
      <c r="ACK58" s="205"/>
      <c r="ACL58" s="205"/>
      <c r="ACM58" s="205"/>
      <c r="ACN58" s="205"/>
      <c r="ACO58" s="205"/>
      <c r="ACP58" s="205"/>
      <c r="ACQ58" s="205"/>
      <c r="ACR58" s="205"/>
      <c r="ACS58" s="205"/>
      <c r="ACT58" s="205"/>
      <c r="ACU58" s="205"/>
      <c r="ACV58" s="205"/>
      <c r="ACW58" s="205"/>
      <c r="ACX58" s="205"/>
      <c r="ACY58" s="205"/>
      <c r="ACZ58" s="205"/>
      <c r="ADA58" s="205"/>
      <c r="ADB58" s="205"/>
      <c r="ADC58" s="205"/>
      <c r="ADD58" s="205"/>
      <c r="ADE58" s="205"/>
      <c r="ADF58" s="205"/>
      <c r="ADG58" s="205"/>
      <c r="ADH58" s="205"/>
      <c r="ADI58" s="205"/>
      <c r="ADJ58" s="205"/>
      <c r="ADK58" s="205"/>
      <c r="ADL58" s="205"/>
      <c r="ADM58" s="205"/>
      <c r="ADN58" s="205"/>
      <c r="ADO58" s="205"/>
      <c r="ADP58" s="205"/>
      <c r="ADQ58" s="205"/>
      <c r="ADR58" s="205"/>
      <c r="ADS58" s="205"/>
      <c r="ADT58" s="205"/>
      <c r="ADU58" s="205"/>
      <c r="ADV58" s="205"/>
      <c r="ADW58" s="205"/>
      <c r="ADX58" s="205"/>
      <c r="ADY58" s="205"/>
      <c r="ADZ58" s="205"/>
      <c r="AEA58" s="205"/>
      <c r="AEB58" s="205"/>
      <c r="AEC58" s="205"/>
      <c r="AED58" s="205"/>
      <c r="AEE58" s="205"/>
      <c r="AEF58" s="205"/>
      <c r="AEG58" s="205"/>
      <c r="AEH58" s="205"/>
      <c r="AEI58" s="205"/>
      <c r="AEJ58" s="205"/>
      <c r="AEK58" s="205"/>
      <c r="AEL58" s="205"/>
      <c r="AEM58" s="205"/>
      <c r="AEN58" s="205"/>
      <c r="AEO58" s="205"/>
      <c r="AEP58" s="205"/>
      <c r="AEQ58" s="205"/>
      <c r="AER58" s="205"/>
      <c r="AES58" s="205"/>
      <c r="AET58" s="205"/>
      <c r="AEU58" s="205"/>
      <c r="AEV58" s="205"/>
      <c r="AEW58" s="205"/>
      <c r="AEX58" s="205"/>
      <c r="AEY58" s="205"/>
      <c r="AEZ58" s="205"/>
      <c r="AFA58" s="205"/>
      <c r="AFB58" s="205"/>
      <c r="AFC58" s="205"/>
      <c r="AFD58" s="205"/>
      <c r="AFE58" s="205"/>
      <c r="AFF58" s="205"/>
      <c r="AFG58" s="205"/>
      <c r="AFH58" s="205"/>
      <c r="AFI58" s="205"/>
      <c r="AFJ58" s="205"/>
      <c r="AFK58" s="205"/>
      <c r="AFL58" s="205"/>
      <c r="AFM58" s="205"/>
      <c r="AFN58" s="205"/>
      <c r="AFO58" s="205"/>
      <c r="AFP58" s="205"/>
      <c r="AFQ58" s="205"/>
      <c r="AFR58" s="205"/>
      <c r="AFS58" s="205"/>
      <c r="AFT58" s="205"/>
      <c r="AFU58" s="205"/>
      <c r="AFV58" s="205"/>
      <c r="AFW58" s="205"/>
      <c r="AFX58" s="205"/>
      <c r="AFY58" s="205"/>
      <c r="AFZ58" s="205"/>
      <c r="AGA58" s="205"/>
      <c r="AGB58" s="205"/>
      <c r="AGC58" s="205"/>
      <c r="AGD58" s="205"/>
      <c r="AGE58" s="205"/>
      <c r="AGF58" s="205"/>
      <c r="AGG58" s="205"/>
      <c r="AGH58" s="205"/>
      <c r="AGI58" s="205"/>
      <c r="AGJ58" s="205"/>
      <c r="AGK58" s="205"/>
      <c r="AGL58" s="205"/>
      <c r="AGM58" s="205"/>
      <c r="AGN58" s="205"/>
      <c r="AGO58" s="205"/>
      <c r="AGP58" s="205"/>
      <c r="AGQ58" s="205"/>
      <c r="AGR58" s="205"/>
      <c r="AGS58" s="205"/>
      <c r="AGT58" s="205"/>
      <c r="AGU58" s="205"/>
      <c r="AGV58" s="205"/>
      <c r="AGW58" s="205"/>
      <c r="AGX58" s="205"/>
      <c r="AGY58" s="205"/>
      <c r="AGZ58" s="205"/>
      <c r="AHA58" s="205"/>
      <c r="AHB58" s="205"/>
      <c r="AHC58" s="205"/>
      <c r="AHD58" s="205"/>
      <c r="AHE58" s="205"/>
      <c r="AHF58" s="205"/>
      <c r="AHG58" s="205"/>
      <c r="AHH58" s="205"/>
      <c r="AHI58" s="205"/>
      <c r="AHJ58" s="205"/>
      <c r="AHK58" s="205"/>
      <c r="AHL58" s="205"/>
      <c r="AHM58" s="205"/>
      <c r="AHN58" s="205"/>
      <c r="AHO58" s="205"/>
      <c r="AHP58" s="205"/>
      <c r="AHQ58" s="205"/>
      <c r="AHR58" s="205"/>
      <c r="AHS58" s="205"/>
      <c r="AHT58" s="205"/>
      <c r="AHU58" s="205"/>
      <c r="AHV58" s="205"/>
      <c r="AHW58" s="205"/>
      <c r="AHX58" s="205"/>
      <c r="AHY58" s="205"/>
      <c r="AHZ58" s="205"/>
      <c r="AIA58" s="205"/>
      <c r="AIB58" s="205"/>
      <c r="AIC58" s="205"/>
      <c r="AID58" s="205"/>
      <c r="AIE58" s="205"/>
      <c r="AIF58" s="205"/>
      <c r="AIG58" s="205"/>
      <c r="AIH58" s="205"/>
      <c r="AII58" s="205"/>
      <c r="AIJ58" s="205"/>
      <c r="AIK58" s="205"/>
      <c r="AIL58" s="205"/>
      <c r="AIM58" s="205"/>
      <c r="AIN58" s="205"/>
      <c r="AIO58" s="205"/>
      <c r="AIP58" s="205"/>
      <c r="AIQ58" s="205"/>
      <c r="AIR58" s="205"/>
      <c r="AIS58" s="205"/>
      <c r="AIT58" s="205"/>
      <c r="AIU58" s="205"/>
      <c r="AIV58" s="205"/>
      <c r="AIW58" s="205"/>
      <c r="AIX58" s="205"/>
      <c r="AIY58" s="205"/>
      <c r="AIZ58" s="205"/>
      <c r="AJA58" s="205"/>
      <c r="AJB58" s="205"/>
      <c r="AJC58" s="205"/>
      <c r="AJD58" s="205"/>
      <c r="AJE58" s="205"/>
      <c r="AJF58" s="205"/>
      <c r="AJG58" s="205"/>
      <c r="AJH58" s="205"/>
      <c r="AJI58" s="205"/>
      <c r="AJJ58" s="205"/>
      <c r="AJK58" s="205"/>
      <c r="AJL58" s="205"/>
      <c r="AJM58" s="205"/>
      <c r="AJN58" s="205"/>
      <c r="AJO58" s="205"/>
      <c r="AJP58" s="205"/>
      <c r="AJQ58" s="205"/>
      <c r="AJR58" s="205"/>
      <c r="AJS58" s="205"/>
      <c r="AJT58" s="205"/>
      <c r="AJU58" s="205"/>
      <c r="AJV58" s="205"/>
      <c r="AJW58" s="205"/>
      <c r="AJX58" s="205"/>
      <c r="AJY58" s="205"/>
      <c r="AJZ58" s="205"/>
      <c r="AKA58" s="205"/>
      <c r="AKB58" s="205"/>
      <c r="AKC58" s="205"/>
      <c r="AKD58" s="205"/>
      <c r="AKE58" s="205"/>
      <c r="AKF58" s="205"/>
      <c r="AKG58" s="205"/>
      <c r="AKH58" s="205"/>
      <c r="AKI58" s="205"/>
      <c r="AKJ58" s="205"/>
      <c r="AKK58" s="205"/>
      <c r="AKL58" s="205"/>
      <c r="AKM58" s="205"/>
      <c r="AKN58" s="205"/>
      <c r="AKO58" s="205"/>
      <c r="AKP58" s="205"/>
      <c r="AKQ58" s="205"/>
      <c r="AKR58" s="205"/>
      <c r="AKS58" s="205"/>
      <c r="AKT58" s="205"/>
      <c r="AKU58" s="205"/>
      <c r="AKV58" s="205"/>
      <c r="AKW58" s="205"/>
      <c r="AKX58" s="205"/>
      <c r="AKY58" s="205"/>
      <c r="AKZ58" s="205"/>
      <c r="ALA58" s="205"/>
      <c r="ALB58" s="205"/>
      <c r="ALC58" s="205"/>
      <c r="ALD58" s="205"/>
      <c r="ALE58" s="205"/>
      <c r="ALF58" s="205"/>
      <c r="ALG58" s="205"/>
      <c r="ALH58" s="205"/>
      <c r="ALI58" s="205"/>
      <c r="ALJ58" s="205"/>
      <c r="ALK58" s="205"/>
      <c r="ALL58" s="205"/>
      <c r="ALM58" s="205"/>
      <c r="ALN58" s="205"/>
      <c r="ALO58" s="205"/>
      <c r="ALP58" s="205"/>
      <c r="ALQ58" s="205"/>
      <c r="ALR58" s="205"/>
      <c r="ALS58" s="205"/>
      <c r="ALT58" s="205"/>
      <c r="ALU58" s="205"/>
      <c r="ALV58" s="205"/>
      <c r="ALW58" s="205"/>
      <c r="ALX58" s="205"/>
      <c r="ALY58" s="205"/>
      <c r="ALZ58" s="205"/>
      <c r="AMA58" s="205"/>
      <c r="AMB58" s="205"/>
      <c r="AMC58" s="205"/>
      <c r="AMD58" s="205"/>
      <c r="AME58" s="205"/>
      <c r="AMF58" s="205"/>
      <c r="AMG58" s="205"/>
      <c r="AMH58" s="205"/>
      <c r="AMI58" s="205"/>
      <c r="AMJ58" s="205"/>
      <c r="AMK58" s="205"/>
      <c r="AML58" s="205"/>
      <c r="AMM58" s="205"/>
      <c r="AMN58" s="205"/>
      <c r="AMO58" s="205"/>
      <c r="AMP58" s="205"/>
      <c r="AMQ58" s="205"/>
      <c r="AMR58" s="205"/>
      <c r="AMS58" s="205"/>
      <c r="AMT58" s="205"/>
      <c r="AMU58" s="205"/>
      <c r="AMV58" s="205"/>
      <c r="AMW58" s="205"/>
      <c r="AMX58" s="205"/>
      <c r="AMY58" s="205"/>
      <c r="AMZ58" s="205"/>
      <c r="ANA58" s="205"/>
      <c r="ANB58" s="205"/>
      <c r="ANC58" s="205"/>
      <c r="AND58" s="205"/>
      <c r="ANE58" s="205"/>
      <c r="ANF58" s="205"/>
      <c r="ANG58" s="205"/>
      <c r="ANH58" s="205"/>
      <c r="ANI58" s="205"/>
      <c r="ANJ58" s="205"/>
      <c r="ANK58" s="205"/>
      <c r="ANL58" s="205"/>
      <c r="ANM58" s="205"/>
      <c r="ANN58" s="205"/>
      <c r="ANO58" s="205"/>
      <c r="ANP58" s="205"/>
      <c r="ANQ58" s="205"/>
      <c r="ANR58" s="205"/>
      <c r="ANS58" s="205"/>
      <c r="ANT58" s="205"/>
      <c r="ANU58" s="205"/>
      <c r="ANV58" s="205"/>
      <c r="ANW58" s="205"/>
      <c r="ANX58" s="205"/>
      <c r="ANY58" s="205"/>
      <c r="ANZ58" s="205"/>
      <c r="AOA58" s="205"/>
      <c r="AOB58" s="205"/>
      <c r="AOC58" s="205"/>
      <c r="AOD58" s="205"/>
      <c r="AOE58" s="205"/>
      <c r="AOF58" s="205"/>
      <c r="AOG58" s="205"/>
      <c r="AOH58" s="205"/>
      <c r="AOI58" s="205"/>
      <c r="AOJ58" s="205"/>
      <c r="AOK58" s="205"/>
      <c r="AOL58" s="205"/>
      <c r="AOM58" s="205"/>
      <c r="AON58" s="205"/>
      <c r="AOO58" s="205"/>
      <c r="AOP58" s="205"/>
      <c r="AOQ58" s="205"/>
      <c r="AOR58" s="205"/>
      <c r="AOS58" s="205"/>
      <c r="AOT58" s="205"/>
      <c r="AOU58" s="205"/>
      <c r="AOV58" s="205"/>
      <c r="AOW58" s="205"/>
      <c r="AOX58" s="205"/>
      <c r="AOY58" s="205"/>
      <c r="AOZ58" s="205"/>
      <c r="APA58" s="205"/>
      <c r="APB58" s="205"/>
      <c r="APC58" s="205"/>
      <c r="APD58" s="205"/>
      <c r="APE58" s="205"/>
      <c r="APF58" s="205"/>
      <c r="APG58" s="205"/>
      <c r="APH58" s="205"/>
      <c r="API58" s="205"/>
      <c r="APJ58" s="205"/>
      <c r="APK58" s="205"/>
      <c r="APL58" s="205"/>
      <c r="APM58" s="205"/>
      <c r="APN58" s="205"/>
      <c r="APO58" s="205"/>
      <c r="APP58" s="205"/>
      <c r="APQ58" s="205"/>
      <c r="APR58" s="205"/>
      <c r="APS58" s="205"/>
      <c r="APT58" s="205"/>
      <c r="APU58" s="205"/>
      <c r="APV58" s="205"/>
      <c r="APW58" s="205"/>
      <c r="APX58" s="205"/>
      <c r="APY58" s="205"/>
      <c r="APZ58" s="205"/>
      <c r="AQA58" s="205"/>
      <c r="AQB58" s="205"/>
      <c r="AQC58" s="205"/>
      <c r="AQD58" s="205"/>
      <c r="AQE58" s="205"/>
      <c r="AQF58" s="205"/>
      <c r="AQG58" s="205"/>
      <c r="AQH58" s="205"/>
      <c r="AQI58" s="205"/>
      <c r="AQJ58" s="205"/>
      <c r="AQK58" s="205"/>
      <c r="AQL58" s="205"/>
      <c r="AQM58" s="205"/>
      <c r="AQN58" s="205"/>
      <c r="AQO58" s="205"/>
      <c r="AQP58" s="205"/>
      <c r="AQQ58" s="205"/>
      <c r="AQR58" s="205"/>
      <c r="AQS58" s="205"/>
      <c r="AQT58" s="205"/>
      <c r="AQU58" s="205"/>
      <c r="AQV58" s="205"/>
      <c r="AQW58" s="205"/>
      <c r="AQX58" s="205"/>
      <c r="AQY58" s="205"/>
      <c r="AQZ58" s="205"/>
      <c r="ARA58" s="205"/>
      <c r="ARB58" s="205"/>
      <c r="ARC58" s="205"/>
      <c r="ARD58" s="205"/>
      <c r="ARE58" s="205"/>
      <c r="ARF58" s="205"/>
      <c r="ARG58" s="205"/>
      <c r="ARH58" s="205"/>
      <c r="ARI58" s="205"/>
      <c r="ARJ58" s="205"/>
      <c r="ARK58" s="205"/>
      <c r="ARL58" s="205"/>
      <c r="ARM58" s="205"/>
      <c r="ARN58" s="205"/>
      <c r="ARO58" s="205"/>
      <c r="ARP58" s="205"/>
      <c r="ARQ58" s="205"/>
      <c r="ARR58" s="205"/>
      <c r="ARS58" s="205"/>
      <c r="ART58" s="205"/>
      <c r="ARU58" s="205"/>
      <c r="ARV58" s="205"/>
      <c r="ARW58" s="205"/>
      <c r="ARX58" s="205"/>
      <c r="ARY58" s="205"/>
      <c r="ARZ58" s="205"/>
      <c r="ASA58" s="205"/>
      <c r="ASB58" s="205"/>
      <c r="ASC58" s="205"/>
      <c r="ASD58" s="205"/>
      <c r="ASE58" s="205"/>
      <c r="ASF58" s="205"/>
      <c r="ASG58" s="205"/>
      <c r="ASH58" s="205"/>
      <c r="ASI58" s="205"/>
      <c r="ASJ58" s="205"/>
      <c r="ASK58" s="205"/>
      <c r="ASL58" s="205"/>
      <c r="ASM58" s="205"/>
      <c r="ASN58" s="205"/>
      <c r="ASO58" s="205"/>
      <c r="ASP58" s="205"/>
      <c r="ASQ58" s="205"/>
      <c r="ASR58" s="205"/>
      <c r="ASS58" s="205"/>
      <c r="AST58" s="205"/>
      <c r="ASU58" s="205"/>
      <c r="ASV58" s="205"/>
      <c r="ASW58" s="205"/>
      <c r="ASX58" s="205"/>
      <c r="ASY58" s="205"/>
      <c r="ASZ58" s="205"/>
      <c r="ATA58" s="205"/>
      <c r="ATB58" s="205"/>
      <c r="ATC58" s="205"/>
      <c r="ATD58" s="205"/>
      <c r="ATE58" s="205"/>
      <c r="ATF58" s="205"/>
      <c r="ATG58" s="205"/>
      <c r="ATH58" s="205"/>
      <c r="ATI58" s="205"/>
      <c r="ATJ58" s="205"/>
      <c r="ATK58" s="205"/>
      <c r="ATL58" s="205"/>
      <c r="ATM58" s="205"/>
      <c r="ATN58" s="205"/>
      <c r="ATO58" s="205"/>
      <c r="ATP58" s="205"/>
      <c r="ATQ58" s="205"/>
      <c r="ATR58" s="205"/>
      <c r="ATS58" s="205"/>
      <c r="ATT58" s="205"/>
      <c r="ATU58" s="205"/>
      <c r="ATV58" s="205"/>
      <c r="ATW58" s="205"/>
      <c r="ATX58" s="205"/>
      <c r="ATY58" s="205"/>
      <c r="ATZ58" s="205"/>
      <c r="AUA58" s="205"/>
      <c r="AUB58" s="205"/>
      <c r="AUC58" s="205"/>
      <c r="AUD58" s="205"/>
      <c r="AUE58" s="205"/>
      <c r="AUF58" s="205"/>
      <c r="AUG58" s="205"/>
      <c r="AUH58" s="205"/>
      <c r="AUI58" s="205"/>
      <c r="AUJ58" s="205"/>
      <c r="AUK58" s="205"/>
      <c r="AUL58" s="205"/>
      <c r="AUM58" s="205"/>
      <c r="AUN58" s="205"/>
      <c r="AUO58" s="205"/>
      <c r="AUP58" s="205"/>
      <c r="AUQ58" s="205"/>
      <c r="AUR58" s="205"/>
      <c r="AUS58" s="205"/>
      <c r="AUT58" s="205"/>
      <c r="AUU58" s="205"/>
      <c r="AUV58" s="205"/>
      <c r="AUW58" s="205"/>
      <c r="AUX58" s="205"/>
      <c r="AUY58" s="205"/>
      <c r="AUZ58" s="205"/>
      <c r="AVA58" s="205"/>
      <c r="AVB58" s="205"/>
      <c r="AVC58" s="205"/>
      <c r="AVD58" s="205"/>
      <c r="AVE58" s="205"/>
      <c r="AVF58" s="205"/>
      <c r="AVG58" s="205"/>
      <c r="AVH58" s="205"/>
      <c r="AVI58" s="205"/>
      <c r="AVJ58" s="205"/>
      <c r="AVK58" s="205"/>
      <c r="AVL58" s="205"/>
      <c r="AVM58" s="205"/>
      <c r="AVN58" s="205"/>
      <c r="AVO58" s="205"/>
      <c r="AVP58" s="205"/>
      <c r="AVQ58" s="205"/>
      <c r="AVR58" s="205"/>
      <c r="AVS58" s="205"/>
      <c r="AVT58" s="205"/>
      <c r="AVU58" s="205"/>
      <c r="AVV58" s="205"/>
      <c r="AVW58" s="205"/>
      <c r="AVX58" s="205"/>
      <c r="AVY58" s="205"/>
      <c r="AVZ58" s="205"/>
      <c r="AWA58" s="205"/>
      <c r="AWB58" s="205"/>
      <c r="AWC58" s="205"/>
      <c r="AWD58" s="205"/>
      <c r="AWE58" s="205"/>
      <c r="AWF58" s="205"/>
      <c r="AWG58" s="205"/>
      <c r="AWH58" s="205"/>
      <c r="AWI58" s="205"/>
      <c r="AWJ58" s="205"/>
      <c r="AWK58" s="205"/>
      <c r="AWL58" s="205"/>
      <c r="AWM58" s="205"/>
      <c r="AWN58" s="205"/>
      <c r="AWO58" s="205"/>
      <c r="AWP58" s="205"/>
      <c r="AWQ58" s="205"/>
      <c r="AWR58" s="205"/>
      <c r="AWS58" s="205"/>
      <c r="AWT58" s="205"/>
      <c r="AWU58" s="205"/>
      <c r="AWV58" s="205"/>
      <c r="AWW58" s="205"/>
      <c r="AWX58" s="205"/>
      <c r="AWY58" s="205"/>
      <c r="AWZ58" s="205"/>
      <c r="AXA58" s="205"/>
      <c r="AXB58" s="205"/>
      <c r="AXC58" s="205"/>
      <c r="AXD58" s="205"/>
      <c r="AXE58" s="205"/>
      <c r="AXF58" s="205"/>
      <c r="AXG58" s="205"/>
      <c r="AXH58" s="205"/>
      <c r="AXI58" s="205"/>
      <c r="AXJ58" s="205"/>
      <c r="AXK58" s="205"/>
      <c r="AXL58" s="205"/>
      <c r="AXM58" s="205"/>
      <c r="AXN58" s="205"/>
      <c r="AXO58" s="205"/>
      <c r="AXP58" s="205"/>
      <c r="AXQ58" s="205"/>
      <c r="AXR58" s="205"/>
      <c r="AXS58" s="205"/>
      <c r="AXT58" s="205"/>
      <c r="AXU58" s="205"/>
      <c r="AXV58" s="205"/>
      <c r="AXW58" s="205"/>
      <c r="AXX58" s="205"/>
      <c r="AXY58" s="205"/>
      <c r="AXZ58" s="205"/>
      <c r="AYA58" s="205"/>
      <c r="AYB58" s="205"/>
      <c r="AYC58" s="205"/>
      <c r="AYD58" s="205"/>
      <c r="AYE58" s="205"/>
      <c r="AYF58" s="205"/>
      <c r="AYG58" s="205"/>
      <c r="AYH58" s="205"/>
      <c r="AYI58" s="205"/>
      <c r="AYJ58" s="205"/>
      <c r="AYK58" s="205"/>
      <c r="AYL58" s="205"/>
      <c r="AYM58" s="205"/>
      <c r="AYN58" s="205"/>
      <c r="AYO58" s="205"/>
      <c r="AYP58" s="205"/>
      <c r="AYQ58" s="205"/>
      <c r="AYR58" s="205"/>
      <c r="AYS58" s="205"/>
      <c r="AYT58" s="205"/>
      <c r="AYU58" s="205"/>
      <c r="AYV58" s="205"/>
      <c r="AYW58" s="205"/>
      <c r="AYX58" s="205"/>
      <c r="AYY58" s="205"/>
      <c r="AYZ58" s="205"/>
      <c r="AZA58" s="205"/>
      <c r="AZB58" s="205"/>
      <c r="AZC58" s="205"/>
      <c r="AZD58" s="205"/>
      <c r="AZE58" s="205"/>
      <c r="AZF58" s="205"/>
      <c r="AZG58" s="205"/>
      <c r="AZH58" s="205"/>
      <c r="AZI58" s="205"/>
      <c r="AZJ58" s="205"/>
      <c r="AZK58" s="205"/>
      <c r="AZL58" s="205"/>
      <c r="AZM58" s="205"/>
      <c r="AZN58" s="205"/>
      <c r="AZO58" s="205"/>
      <c r="AZP58" s="205"/>
      <c r="AZQ58" s="205"/>
      <c r="AZR58" s="205"/>
      <c r="AZS58" s="205"/>
      <c r="AZT58" s="205"/>
      <c r="AZU58" s="205"/>
      <c r="AZV58" s="205"/>
      <c r="AZW58" s="205"/>
      <c r="AZX58" s="205"/>
      <c r="AZY58" s="205"/>
      <c r="AZZ58" s="205"/>
      <c r="BAA58" s="205"/>
      <c r="BAB58" s="205"/>
      <c r="BAC58" s="205"/>
      <c r="BAD58" s="205"/>
      <c r="BAE58" s="205"/>
      <c r="BAF58" s="205"/>
      <c r="BAG58" s="205"/>
      <c r="BAH58" s="205"/>
      <c r="BAI58" s="205"/>
      <c r="BAJ58" s="205"/>
      <c r="BAK58" s="205"/>
      <c r="BAL58" s="205"/>
      <c r="BAM58" s="205"/>
      <c r="BAN58" s="205"/>
      <c r="BAO58" s="205"/>
      <c r="BAP58" s="205"/>
      <c r="BAQ58" s="205"/>
      <c r="BAR58" s="205"/>
      <c r="BAS58" s="205"/>
      <c r="BAT58" s="205"/>
      <c r="BAU58" s="205"/>
      <c r="BAV58" s="205"/>
      <c r="BAW58" s="205"/>
      <c r="BAX58" s="205"/>
      <c r="BAY58" s="205"/>
      <c r="BAZ58" s="205"/>
      <c r="BBA58" s="205"/>
      <c r="BBB58" s="205"/>
      <c r="BBC58" s="205"/>
      <c r="BBD58" s="205"/>
      <c r="BBE58" s="205"/>
      <c r="BBF58" s="205"/>
      <c r="BBG58" s="205"/>
      <c r="BBH58" s="205"/>
      <c r="BBI58" s="205"/>
      <c r="BBJ58" s="205"/>
      <c r="BBK58" s="205"/>
      <c r="BBL58" s="205"/>
      <c r="BBM58" s="205"/>
      <c r="BBN58" s="205"/>
      <c r="BBO58" s="205"/>
      <c r="BBP58" s="205"/>
      <c r="BBQ58" s="205"/>
      <c r="BBR58" s="205"/>
      <c r="BBS58" s="205"/>
      <c r="BBT58" s="205"/>
      <c r="BBU58" s="205"/>
      <c r="BBV58" s="205"/>
      <c r="BBW58" s="205"/>
      <c r="BBX58" s="205"/>
      <c r="BBY58" s="205"/>
      <c r="BBZ58" s="205"/>
      <c r="BCA58" s="205"/>
      <c r="BCB58" s="205"/>
      <c r="BCC58" s="205"/>
      <c r="BCD58" s="205"/>
      <c r="BCE58" s="205"/>
      <c r="BCF58" s="205"/>
      <c r="BCG58" s="205"/>
      <c r="BCH58" s="205"/>
      <c r="BCI58" s="205"/>
      <c r="BCJ58" s="205"/>
      <c r="BCK58" s="205"/>
      <c r="BCL58" s="205"/>
      <c r="BCM58" s="205"/>
      <c r="BCN58" s="205"/>
      <c r="BCO58" s="205"/>
      <c r="BCP58" s="205"/>
      <c r="BCQ58" s="205"/>
      <c r="BCR58" s="205"/>
      <c r="BCS58" s="205"/>
      <c r="BCT58" s="205"/>
      <c r="BCU58" s="205"/>
      <c r="BCV58" s="205"/>
      <c r="BCW58" s="205"/>
      <c r="BCX58" s="205"/>
      <c r="BCY58" s="205"/>
      <c r="BCZ58" s="205"/>
      <c r="BDA58" s="205"/>
      <c r="BDB58" s="205"/>
      <c r="BDC58" s="205"/>
      <c r="BDD58" s="205"/>
      <c r="BDE58" s="205"/>
      <c r="BDF58" s="205"/>
      <c r="BDG58" s="205"/>
      <c r="BDH58" s="205"/>
      <c r="BDI58" s="205"/>
      <c r="BDJ58" s="205"/>
      <c r="BDK58" s="205"/>
      <c r="BDL58" s="205"/>
      <c r="BDM58" s="205"/>
      <c r="BDN58" s="205"/>
      <c r="BDO58" s="205"/>
      <c r="BDP58" s="205"/>
      <c r="BDQ58" s="205"/>
      <c r="BDR58" s="205"/>
      <c r="BDS58" s="205"/>
      <c r="BDT58" s="205"/>
      <c r="BDU58" s="205"/>
      <c r="BDV58" s="205"/>
      <c r="BDW58" s="205"/>
      <c r="BDX58" s="205"/>
      <c r="BDY58" s="205"/>
      <c r="BDZ58" s="205"/>
      <c r="BEA58" s="205"/>
      <c r="BEB58" s="205"/>
      <c r="BEC58" s="205"/>
      <c r="BED58" s="205"/>
      <c r="BEE58" s="205"/>
      <c r="BEF58" s="205"/>
      <c r="BEG58" s="205"/>
      <c r="BEH58" s="205"/>
      <c r="BEI58" s="205"/>
      <c r="BEJ58" s="205"/>
      <c r="BEK58" s="205"/>
      <c r="BEL58" s="205"/>
      <c r="BEM58" s="205"/>
      <c r="BEN58" s="205"/>
      <c r="BEO58" s="205"/>
      <c r="BEP58" s="205"/>
      <c r="BEQ58" s="205"/>
      <c r="BER58" s="205"/>
      <c r="BES58" s="205"/>
      <c r="BET58" s="205"/>
      <c r="BEU58" s="205"/>
      <c r="BEV58" s="205"/>
      <c r="BEW58" s="205"/>
      <c r="BEX58" s="205"/>
      <c r="BEY58" s="205"/>
      <c r="BEZ58" s="205"/>
      <c r="BFA58" s="205"/>
      <c r="BFB58" s="205"/>
      <c r="BFC58" s="205"/>
      <c r="BFD58" s="205"/>
      <c r="BFE58" s="205"/>
      <c r="BFF58" s="205"/>
      <c r="BFG58" s="205"/>
      <c r="BFH58" s="205"/>
      <c r="BFI58" s="205"/>
      <c r="BFJ58" s="205"/>
      <c r="BFK58" s="205"/>
      <c r="BFL58" s="205"/>
      <c r="BFM58" s="205"/>
      <c r="BFN58" s="205"/>
      <c r="BFO58" s="205"/>
      <c r="BFP58" s="205"/>
      <c r="BFQ58" s="205"/>
      <c r="BFR58" s="205"/>
      <c r="BFS58" s="205"/>
      <c r="BFT58" s="205"/>
      <c r="BFU58" s="205"/>
      <c r="BFV58" s="205"/>
      <c r="BFW58" s="205"/>
      <c r="BFX58" s="205"/>
      <c r="BFY58" s="205"/>
      <c r="BFZ58" s="205"/>
      <c r="BGA58" s="205"/>
      <c r="BGB58" s="205"/>
      <c r="BGC58" s="205"/>
      <c r="BGD58" s="205"/>
      <c r="BGE58" s="205"/>
      <c r="BGF58" s="205"/>
      <c r="BGG58" s="205"/>
      <c r="BGH58" s="205"/>
      <c r="BGI58" s="205"/>
      <c r="BGJ58" s="205"/>
      <c r="BGK58" s="205"/>
      <c r="BGL58" s="205"/>
      <c r="BGM58" s="205"/>
      <c r="BGN58" s="205"/>
      <c r="BGO58" s="205"/>
      <c r="BGP58" s="205"/>
      <c r="BGQ58" s="205"/>
      <c r="BGR58" s="205"/>
      <c r="BGS58" s="205"/>
      <c r="BGT58" s="205"/>
      <c r="BGU58" s="205"/>
      <c r="BGV58" s="205"/>
      <c r="BGW58" s="205"/>
      <c r="BGX58" s="205"/>
      <c r="BGY58" s="205"/>
      <c r="BGZ58" s="205"/>
      <c r="BHA58" s="205"/>
      <c r="BHB58" s="205"/>
      <c r="BHC58" s="205"/>
      <c r="BHD58" s="205"/>
      <c r="BHE58" s="205"/>
      <c r="BHF58" s="205"/>
      <c r="BHG58" s="205"/>
      <c r="BHH58" s="205"/>
      <c r="BHI58" s="205"/>
      <c r="BHJ58" s="205"/>
      <c r="BHK58" s="205"/>
      <c r="BHL58" s="205"/>
      <c r="BHM58" s="205"/>
      <c r="BHN58" s="205"/>
      <c r="BHO58" s="205"/>
      <c r="BHP58" s="205"/>
      <c r="BHQ58" s="205"/>
      <c r="BHR58" s="205"/>
      <c r="BHS58" s="205"/>
      <c r="BHT58" s="205"/>
      <c r="BHU58" s="205"/>
      <c r="BHV58" s="205"/>
      <c r="BHW58" s="205"/>
      <c r="BHX58" s="205"/>
      <c r="BHY58" s="205"/>
      <c r="BHZ58" s="205"/>
      <c r="BIA58" s="205"/>
      <c r="BIB58" s="205"/>
      <c r="BIC58" s="205"/>
      <c r="BID58" s="205"/>
      <c r="BIE58" s="205"/>
      <c r="BIF58" s="205"/>
      <c r="BIG58" s="205"/>
      <c r="BIH58" s="205"/>
      <c r="BII58" s="205"/>
      <c r="BIJ58" s="205"/>
      <c r="BIK58" s="205"/>
      <c r="BIL58" s="205"/>
      <c r="BIM58" s="205"/>
      <c r="BIN58" s="205"/>
      <c r="BIO58" s="205"/>
      <c r="BIP58" s="205"/>
      <c r="BIQ58" s="205"/>
      <c r="BIR58" s="205"/>
      <c r="BIS58" s="205"/>
      <c r="BIT58" s="205"/>
      <c r="BIU58" s="205"/>
      <c r="BIV58" s="205"/>
      <c r="BIW58" s="205"/>
      <c r="BIX58" s="205"/>
      <c r="BIY58" s="205"/>
      <c r="BIZ58" s="205"/>
      <c r="BJA58" s="205"/>
      <c r="BJB58" s="205"/>
      <c r="BJC58" s="205"/>
      <c r="BJD58" s="205"/>
      <c r="BJE58" s="205"/>
      <c r="BJF58" s="205"/>
      <c r="BJG58" s="205"/>
      <c r="BJH58" s="205"/>
      <c r="BJI58" s="205"/>
      <c r="BJJ58" s="205"/>
      <c r="BJK58" s="205"/>
      <c r="BJL58" s="205"/>
      <c r="BJM58" s="205"/>
      <c r="BJN58" s="205"/>
      <c r="BJO58" s="205"/>
      <c r="BJP58" s="205"/>
      <c r="BJQ58" s="205"/>
      <c r="BJR58" s="205"/>
      <c r="BJS58" s="205"/>
      <c r="BJT58" s="205"/>
      <c r="BJU58" s="205"/>
      <c r="BJV58" s="205"/>
      <c r="BJW58" s="205"/>
      <c r="BJX58" s="205"/>
      <c r="BJY58" s="205"/>
      <c r="BJZ58" s="205"/>
      <c r="BKA58" s="205"/>
      <c r="BKB58" s="205"/>
      <c r="BKC58" s="205"/>
      <c r="BKD58" s="205"/>
      <c r="BKE58" s="205"/>
      <c r="BKF58" s="205"/>
      <c r="BKG58" s="205"/>
      <c r="BKH58" s="205"/>
      <c r="BKI58" s="205"/>
      <c r="BKJ58" s="205"/>
      <c r="BKK58" s="205"/>
      <c r="BKL58" s="205"/>
      <c r="BKM58" s="205"/>
      <c r="BKN58" s="205"/>
      <c r="BKO58" s="205"/>
      <c r="BKP58" s="205"/>
      <c r="BKQ58" s="205"/>
      <c r="BKR58" s="205"/>
      <c r="BKS58" s="205"/>
      <c r="BKT58" s="205"/>
      <c r="BKU58" s="205"/>
      <c r="BKV58" s="205"/>
      <c r="BKW58" s="205"/>
      <c r="BKX58" s="205"/>
      <c r="BKY58" s="205"/>
      <c r="BKZ58" s="205"/>
      <c r="BLA58" s="205"/>
      <c r="BLB58" s="205"/>
      <c r="BLC58" s="205"/>
      <c r="BLD58" s="205"/>
      <c r="BLE58" s="205"/>
      <c r="BLF58" s="205"/>
      <c r="BLG58" s="205"/>
      <c r="BLH58" s="205"/>
      <c r="BLI58" s="205"/>
      <c r="BLJ58" s="205"/>
      <c r="BLK58" s="205"/>
      <c r="BLL58" s="205"/>
      <c r="BLM58" s="205"/>
      <c r="BLN58" s="205"/>
      <c r="BLO58" s="205"/>
      <c r="BLP58" s="205"/>
      <c r="BLQ58" s="205"/>
      <c r="BLR58" s="205"/>
      <c r="BLS58" s="205"/>
      <c r="BLT58" s="205"/>
      <c r="BLU58" s="205"/>
      <c r="BLV58" s="205"/>
      <c r="BLW58" s="205"/>
      <c r="BLX58" s="205"/>
      <c r="BLY58" s="205"/>
      <c r="BLZ58" s="205"/>
      <c r="BMA58" s="205"/>
      <c r="BMB58" s="205"/>
      <c r="BMC58" s="205"/>
      <c r="BMD58" s="205"/>
      <c r="BME58" s="205"/>
      <c r="BMF58" s="205"/>
      <c r="BMG58" s="205"/>
      <c r="BMH58" s="205"/>
      <c r="BMI58" s="205"/>
      <c r="BMJ58" s="205"/>
      <c r="BMK58" s="205"/>
      <c r="BML58" s="205"/>
      <c r="BMM58" s="205"/>
      <c r="BMN58" s="205"/>
      <c r="BMO58" s="205"/>
      <c r="BMP58" s="205"/>
      <c r="BMQ58" s="205"/>
      <c r="BMR58" s="205"/>
      <c r="BMS58" s="205"/>
      <c r="BMT58" s="205"/>
      <c r="BMU58" s="205"/>
      <c r="BMV58" s="205"/>
      <c r="BMW58" s="205"/>
      <c r="BMX58" s="205"/>
      <c r="BMY58" s="205"/>
      <c r="BMZ58" s="205"/>
      <c r="BNA58" s="205"/>
      <c r="BNB58" s="205"/>
      <c r="BNC58" s="205"/>
      <c r="BND58" s="205"/>
      <c r="BNE58" s="205"/>
      <c r="BNF58" s="205"/>
      <c r="BNG58" s="205"/>
      <c r="BNH58" s="205"/>
      <c r="BNI58" s="205"/>
      <c r="BNJ58" s="205"/>
      <c r="BNK58" s="205"/>
      <c r="BNL58" s="205"/>
      <c r="BNM58" s="205"/>
      <c r="BNN58" s="205"/>
      <c r="BNO58" s="205"/>
      <c r="BNP58" s="205"/>
      <c r="BNQ58" s="205"/>
      <c r="BNR58" s="205"/>
      <c r="BNS58" s="205"/>
      <c r="BNT58" s="205"/>
      <c r="BNU58" s="205"/>
      <c r="BNV58" s="205"/>
      <c r="BNW58" s="205"/>
      <c r="BNX58" s="205"/>
      <c r="BNY58" s="205"/>
      <c r="BNZ58" s="205"/>
      <c r="BOA58" s="205"/>
      <c r="BOB58" s="205"/>
      <c r="BOC58" s="205"/>
      <c r="BOD58" s="205"/>
      <c r="BOE58" s="205"/>
      <c r="BOF58" s="205"/>
      <c r="BOG58" s="205"/>
      <c r="BOH58" s="205"/>
      <c r="BOI58" s="205"/>
      <c r="BOJ58" s="205"/>
      <c r="BOK58" s="205"/>
      <c r="BOL58" s="205"/>
      <c r="BOM58" s="205"/>
      <c r="BON58" s="205"/>
      <c r="BOO58" s="205"/>
      <c r="BOP58" s="205"/>
      <c r="BOQ58" s="205"/>
      <c r="BOR58" s="205"/>
      <c r="BOS58" s="205"/>
      <c r="BOT58" s="205"/>
      <c r="BOU58" s="205"/>
      <c r="BOV58" s="205"/>
      <c r="BOW58" s="205"/>
      <c r="BOX58" s="205"/>
      <c r="BOY58" s="205"/>
      <c r="BOZ58" s="205"/>
      <c r="BPA58" s="205"/>
      <c r="BPB58" s="205"/>
      <c r="BPC58" s="205"/>
      <c r="BPD58" s="205"/>
      <c r="BPE58" s="205"/>
      <c r="BPF58" s="205"/>
      <c r="BPG58" s="205"/>
      <c r="BPH58" s="205"/>
      <c r="BPI58" s="205"/>
      <c r="BPJ58" s="205"/>
      <c r="BPK58" s="205"/>
      <c r="BPL58" s="205"/>
      <c r="BPM58" s="205"/>
      <c r="BPN58" s="205"/>
      <c r="BPO58" s="205"/>
      <c r="BPP58" s="205"/>
      <c r="BPQ58" s="205"/>
      <c r="BPR58" s="205"/>
      <c r="BPS58" s="205"/>
      <c r="BPT58" s="205"/>
      <c r="BPU58" s="205"/>
      <c r="BPV58" s="205"/>
      <c r="BPW58" s="205"/>
      <c r="BPX58" s="205"/>
      <c r="BPY58" s="205"/>
      <c r="BPZ58" s="205"/>
      <c r="BQA58" s="205"/>
      <c r="BQB58" s="205"/>
      <c r="BQC58" s="205"/>
      <c r="BQD58" s="205"/>
      <c r="BQE58" s="205"/>
      <c r="BQF58" s="205"/>
      <c r="BQG58" s="205"/>
      <c r="BQH58" s="205"/>
      <c r="BQI58" s="205"/>
      <c r="BQJ58" s="205"/>
      <c r="BQK58" s="205"/>
      <c r="BQL58" s="205"/>
      <c r="BQM58" s="205"/>
      <c r="BQN58" s="205"/>
      <c r="BQO58" s="205"/>
      <c r="BQP58" s="205"/>
      <c r="BQQ58" s="205"/>
      <c r="BQR58" s="205"/>
      <c r="BQS58" s="205"/>
      <c r="BQT58" s="205"/>
      <c r="BQU58" s="205"/>
      <c r="BQV58" s="205"/>
      <c r="BQW58" s="205"/>
      <c r="BQX58" s="205"/>
      <c r="BQY58" s="205"/>
      <c r="BQZ58" s="205"/>
      <c r="BRA58" s="205"/>
      <c r="BRB58" s="205"/>
      <c r="BRC58" s="205"/>
      <c r="BRD58" s="205"/>
      <c r="BRE58" s="205"/>
      <c r="BRF58" s="205"/>
      <c r="BRG58" s="205"/>
      <c r="BRH58" s="205"/>
      <c r="BRI58" s="205"/>
      <c r="BRJ58" s="205"/>
      <c r="BRK58" s="205"/>
      <c r="BRL58" s="205"/>
      <c r="BRM58" s="205"/>
      <c r="BRN58" s="205"/>
      <c r="BRO58" s="205"/>
      <c r="BRP58" s="205"/>
      <c r="BRQ58" s="205"/>
      <c r="BRR58" s="205"/>
      <c r="BRS58" s="205"/>
      <c r="BRT58" s="205"/>
      <c r="BRU58" s="205"/>
      <c r="BRV58" s="205"/>
      <c r="BRW58" s="205"/>
      <c r="BRX58" s="205"/>
      <c r="BRY58" s="205"/>
      <c r="BRZ58" s="205"/>
      <c r="BSA58" s="205"/>
      <c r="BSB58" s="205"/>
      <c r="BSC58" s="205"/>
      <c r="BSD58" s="205"/>
      <c r="BSE58" s="205"/>
      <c r="BSF58" s="205"/>
      <c r="BSG58" s="205"/>
      <c r="BSH58" s="205"/>
      <c r="BSI58" s="205"/>
      <c r="BSJ58" s="205"/>
      <c r="BSK58" s="205"/>
      <c r="BSL58" s="205"/>
      <c r="BSM58" s="205"/>
      <c r="BSN58" s="205"/>
      <c r="BSO58" s="205"/>
      <c r="BSP58" s="205"/>
      <c r="BSQ58" s="205"/>
      <c r="BSR58" s="205"/>
      <c r="BSS58" s="205"/>
      <c r="BST58" s="205"/>
      <c r="BSU58" s="205"/>
      <c r="BSV58" s="205"/>
      <c r="BSW58" s="205"/>
      <c r="BSX58" s="205"/>
      <c r="BSY58" s="205"/>
      <c r="BSZ58" s="205"/>
      <c r="BTA58" s="205"/>
      <c r="BTB58" s="205"/>
      <c r="BTC58" s="205"/>
      <c r="BTD58" s="205"/>
      <c r="BTE58" s="205"/>
      <c r="BTF58" s="205"/>
      <c r="BTG58" s="205"/>
      <c r="BTH58" s="205"/>
      <c r="BTI58" s="205"/>
      <c r="BTJ58" s="205"/>
      <c r="BTK58" s="205"/>
      <c r="BTL58" s="205"/>
      <c r="BTM58" s="205"/>
      <c r="BTN58" s="205"/>
      <c r="BTO58" s="205"/>
      <c r="BTP58" s="205"/>
      <c r="BTQ58" s="205"/>
      <c r="BTR58" s="205"/>
      <c r="BTS58" s="205"/>
      <c r="BTT58" s="205"/>
      <c r="BTU58" s="205"/>
      <c r="BTV58" s="205"/>
      <c r="BTW58" s="205"/>
      <c r="BTX58" s="205"/>
      <c r="BTY58" s="205"/>
      <c r="BTZ58" s="205"/>
      <c r="BUA58" s="205"/>
      <c r="BUB58" s="205"/>
      <c r="BUC58" s="205"/>
      <c r="BUD58" s="205"/>
      <c r="BUE58" s="205"/>
      <c r="BUF58" s="205"/>
      <c r="BUG58" s="205"/>
      <c r="BUH58" s="205"/>
      <c r="BUI58" s="205"/>
      <c r="BUJ58" s="205"/>
      <c r="BUK58" s="205"/>
      <c r="BUL58" s="205"/>
      <c r="BUM58" s="205"/>
      <c r="BUN58" s="205"/>
      <c r="BUO58" s="205"/>
      <c r="BUP58" s="205"/>
      <c r="BUQ58" s="205"/>
      <c r="BUR58" s="205"/>
      <c r="BUS58" s="205"/>
      <c r="BUT58" s="205"/>
      <c r="BUU58" s="205"/>
      <c r="BUV58" s="205"/>
      <c r="BUW58" s="205"/>
      <c r="BUX58" s="205"/>
      <c r="BUY58" s="205"/>
      <c r="BUZ58" s="205"/>
      <c r="BVA58" s="205"/>
      <c r="BVB58" s="205"/>
      <c r="BVC58" s="205"/>
      <c r="BVD58" s="205"/>
      <c r="BVE58" s="205"/>
      <c r="BVF58" s="205"/>
      <c r="BVG58" s="205"/>
      <c r="BVH58" s="205"/>
      <c r="BVI58" s="205"/>
      <c r="BVJ58" s="205"/>
      <c r="BVK58" s="205"/>
      <c r="BVL58" s="205"/>
      <c r="BVM58" s="205"/>
      <c r="BVN58" s="205"/>
      <c r="BVO58" s="205"/>
      <c r="BVP58" s="205"/>
      <c r="BVQ58" s="205"/>
      <c r="BVR58" s="205"/>
      <c r="BVS58" s="205"/>
      <c r="BVT58" s="205"/>
      <c r="BVU58" s="205"/>
      <c r="BVV58" s="205"/>
      <c r="BVW58" s="205"/>
      <c r="BVX58" s="205"/>
      <c r="BVY58" s="205"/>
      <c r="BVZ58" s="205"/>
      <c r="BWA58" s="205"/>
      <c r="BWB58" s="205"/>
      <c r="BWC58" s="205"/>
      <c r="BWD58" s="205"/>
      <c r="BWE58" s="205"/>
      <c r="BWF58" s="205"/>
      <c r="BWG58" s="205"/>
      <c r="BWH58" s="205"/>
      <c r="BWI58" s="205"/>
      <c r="BWJ58" s="205"/>
      <c r="BWK58" s="205"/>
      <c r="BWL58" s="205"/>
      <c r="BWM58" s="205"/>
      <c r="BWN58" s="205"/>
      <c r="BWO58" s="205"/>
      <c r="BWP58" s="205"/>
      <c r="BWQ58" s="205"/>
      <c r="BWR58" s="205"/>
      <c r="BWS58" s="205"/>
      <c r="BWT58" s="205"/>
      <c r="BWU58" s="205"/>
      <c r="BWV58" s="205"/>
      <c r="BWW58" s="205"/>
      <c r="BWX58" s="205"/>
      <c r="BWY58" s="205"/>
      <c r="BWZ58" s="205"/>
      <c r="BXA58" s="205"/>
      <c r="BXB58" s="205"/>
      <c r="BXC58" s="205"/>
      <c r="BXD58" s="205"/>
      <c r="BXE58" s="205"/>
      <c r="BXF58" s="205"/>
      <c r="BXG58" s="205"/>
      <c r="BXH58" s="205"/>
      <c r="BXI58" s="205"/>
      <c r="BXJ58" s="205"/>
      <c r="BXK58" s="205"/>
      <c r="BXL58" s="205"/>
      <c r="BXM58" s="205"/>
      <c r="BXN58" s="205"/>
      <c r="BXO58" s="205"/>
      <c r="BXP58" s="205"/>
      <c r="BXQ58" s="205"/>
      <c r="BXR58" s="205"/>
      <c r="BXS58" s="205"/>
      <c r="BXT58" s="205"/>
      <c r="BXU58" s="205"/>
      <c r="BXV58" s="205"/>
      <c r="BXW58" s="205"/>
      <c r="BXX58" s="205"/>
      <c r="BXY58" s="205"/>
      <c r="BXZ58" s="205"/>
      <c r="BYA58" s="205"/>
      <c r="BYB58" s="205"/>
      <c r="BYC58" s="205"/>
      <c r="BYD58" s="205"/>
      <c r="BYE58" s="205"/>
      <c r="BYF58" s="205"/>
      <c r="BYG58" s="205"/>
      <c r="BYH58" s="205"/>
      <c r="BYI58" s="205"/>
      <c r="BYJ58" s="205"/>
      <c r="BYK58" s="205"/>
      <c r="BYL58" s="205"/>
      <c r="BYM58" s="205"/>
      <c r="BYN58" s="205"/>
      <c r="BYO58" s="205"/>
      <c r="BYP58" s="205"/>
      <c r="BYQ58" s="205"/>
      <c r="BYR58" s="205"/>
      <c r="BYS58" s="205"/>
      <c r="BYT58" s="205"/>
      <c r="BYU58" s="205"/>
      <c r="BYV58" s="205"/>
      <c r="BYW58" s="205"/>
      <c r="BYX58" s="205"/>
      <c r="BYY58" s="205"/>
      <c r="BYZ58" s="205"/>
      <c r="BZA58" s="205"/>
      <c r="BZB58" s="205"/>
      <c r="BZC58" s="205"/>
      <c r="BZD58" s="205"/>
      <c r="BZE58" s="205"/>
      <c r="BZF58" s="205"/>
      <c r="BZG58" s="205"/>
      <c r="BZH58" s="205"/>
      <c r="BZI58" s="205"/>
      <c r="BZJ58" s="205"/>
      <c r="BZK58" s="205"/>
      <c r="BZL58" s="205"/>
      <c r="BZM58" s="205"/>
      <c r="BZN58" s="205"/>
      <c r="BZO58" s="205"/>
      <c r="BZP58" s="205"/>
      <c r="BZQ58" s="205"/>
      <c r="BZR58" s="205"/>
      <c r="BZS58" s="205"/>
      <c r="BZT58" s="205"/>
      <c r="BZU58" s="205"/>
      <c r="BZV58" s="205"/>
      <c r="BZW58" s="205"/>
      <c r="BZX58" s="205"/>
      <c r="BZY58" s="205"/>
      <c r="BZZ58" s="205"/>
      <c r="CAA58" s="205"/>
      <c r="CAB58" s="205"/>
      <c r="CAC58" s="205"/>
      <c r="CAD58" s="205"/>
      <c r="CAE58" s="205"/>
      <c r="CAF58" s="205"/>
      <c r="CAG58" s="205"/>
      <c r="CAH58" s="205"/>
      <c r="CAI58" s="205"/>
      <c r="CAJ58" s="205"/>
      <c r="CAK58" s="205"/>
      <c r="CAL58" s="205"/>
      <c r="CAM58" s="205"/>
      <c r="CAN58" s="205"/>
      <c r="CAO58" s="205"/>
      <c r="CAP58" s="205"/>
      <c r="CAQ58" s="205"/>
      <c r="CAR58" s="205"/>
      <c r="CAS58" s="205"/>
      <c r="CAT58" s="205"/>
      <c r="CAU58" s="205"/>
      <c r="CAV58" s="205"/>
      <c r="CAW58" s="205"/>
      <c r="CAX58" s="205"/>
      <c r="CAY58" s="205"/>
      <c r="CAZ58" s="205"/>
      <c r="CBA58" s="205"/>
      <c r="CBB58" s="205"/>
      <c r="CBC58" s="205"/>
      <c r="CBD58" s="205"/>
      <c r="CBE58" s="205"/>
      <c r="CBF58" s="205"/>
      <c r="CBG58" s="205"/>
      <c r="CBH58" s="205"/>
      <c r="CBI58" s="205"/>
      <c r="CBJ58" s="205"/>
      <c r="CBK58" s="205"/>
      <c r="CBL58" s="205"/>
      <c r="CBM58" s="205"/>
      <c r="CBN58" s="205"/>
      <c r="CBO58" s="205"/>
      <c r="CBP58" s="205"/>
      <c r="CBQ58" s="205"/>
      <c r="CBR58" s="205"/>
      <c r="CBS58" s="205"/>
      <c r="CBT58" s="205"/>
      <c r="CBU58" s="205"/>
      <c r="CBV58" s="205"/>
      <c r="CBW58" s="205"/>
      <c r="CBX58" s="205"/>
      <c r="CBY58" s="205"/>
      <c r="CBZ58" s="205"/>
      <c r="CCA58" s="205"/>
      <c r="CCB58" s="205"/>
      <c r="CCC58" s="205"/>
      <c r="CCD58" s="205"/>
      <c r="CCE58" s="205"/>
      <c r="CCF58" s="205"/>
      <c r="CCG58" s="205"/>
      <c r="CCH58" s="205"/>
      <c r="CCI58" s="205"/>
      <c r="CCJ58" s="205"/>
      <c r="CCK58" s="205"/>
      <c r="CCL58" s="205"/>
      <c r="CCM58" s="205"/>
      <c r="CCN58" s="205"/>
      <c r="CCO58" s="205"/>
      <c r="CCP58" s="205"/>
      <c r="CCQ58" s="205"/>
      <c r="CCR58" s="205"/>
      <c r="CCS58" s="205"/>
      <c r="CCT58" s="205"/>
      <c r="CCU58" s="205"/>
      <c r="CCV58" s="205"/>
      <c r="CCW58" s="205"/>
      <c r="CCX58" s="205"/>
      <c r="CCY58" s="205"/>
      <c r="CCZ58" s="205"/>
      <c r="CDA58" s="205"/>
      <c r="CDB58" s="205"/>
      <c r="CDC58" s="205"/>
      <c r="CDD58" s="205"/>
      <c r="CDE58" s="205"/>
      <c r="CDF58" s="205"/>
      <c r="CDG58" s="205"/>
      <c r="CDH58" s="205"/>
      <c r="CDI58" s="205"/>
      <c r="CDJ58" s="205"/>
      <c r="CDK58" s="205"/>
      <c r="CDL58" s="205"/>
      <c r="CDM58" s="205"/>
      <c r="CDN58" s="205"/>
      <c r="CDO58" s="205"/>
      <c r="CDP58" s="205"/>
      <c r="CDQ58" s="205"/>
      <c r="CDR58" s="205"/>
      <c r="CDS58" s="205"/>
      <c r="CDT58" s="205"/>
      <c r="CDU58" s="205"/>
      <c r="CDV58" s="205"/>
      <c r="CDW58" s="205"/>
      <c r="CDX58" s="205"/>
      <c r="CDY58" s="205"/>
      <c r="CDZ58" s="205"/>
      <c r="CEA58" s="205"/>
      <c r="CEB58" s="205"/>
      <c r="CEC58" s="205"/>
      <c r="CED58" s="205"/>
      <c r="CEE58" s="205"/>
      <c r="CEF58" s="205"/>
      <c r="CEG58" s="205"/>
      <c r="CEH58" s="205"/>
      <c r="CEI58" s="205"/>
      <c r="CEJ58" s="205"/>
      <c r="CEK58" s="205"/>
      <c r="CEL58" s="205"/>
      <c r="CEM58" s="205"/>
      <c r="CEN58" s="205"/>
      <c r="CEO58" s="205"/>
      <c r="CEP58" s="205"/>
      <c r="CEQ58" s="205"/>
      <c r="CER58" s="205"/>
      <c r="CES58" s="205"/>
      <c r="CET58" s="205"/>
      <c r="CEU58" s="205"/>
      <c r="CEV58" s="205"/>
      <c r="CEW58" s="205"/>
      <c r="CEX58" s="205"/>
      <c r="CEY58" s="205"/>
      <c r="CEZ58" s="205"/>
      <c r="CFA58" s="205"/>
      <c r="CFB58" s="205"/>
      <c r="CFC58" s="205"/>
      <c r="CFD58" s="205"/>
      <c r="CFE58" s="205"/>
      <c r="CFF58" s="205"/>
      <c r="CFG58" s="205"/>
      <c r="CFH58" s="205"/>
      <c r="CFI58" s="205"/>
      <c r="CFJ58" s="205"/>
      <c r="CFK58" s="205"/>
      <c r="CFL58" s="205"/>
      <c r="CFM58" s="205"/>
      <c r="CFN58" s="205"/>
      <c r="CFO58" s="205"/>
      <c r="CFP58" s="205"/>
      <c r="CFQ58" s="205"/>
      <c r="CFR58" s="205"/>
      <c r="CFS58" s="205"/>
      <c r="CFT58" s="205"/>
      <c r="CFU58" s="205"/>
      <c r="CFV58" s="205"/>
      <c r="CFW58" s="205"/>
      <c r="CFX58" s="205"/>
      <c r="CFY58" s="205"/>
      <c r="CFZ58" s="205"/>
      <c r="CGA58" s="205"/>
      <c r="CGB58" s="205"/>
      <c r="CGC58" s="205"/>
      <c r="CGD58" s="205"/>
      <c r="CGE58" s="205"/>
      <c r="CGF58" s="205"/>
      <c r="CGG58" s="205"/>
      <c r="CGH58" s="205"/>
      <c r="CGI58" s="205"/>
      <c r="CGJ58" s="205"/>
      <c r="CGK58" s="205"/>
      <c r="CGL58" s="205"/>
      <c r="CGM58" s="205"/>
      <c r="CGN58" s="205"/>
      <c r="CGO58" s="205"/>
      <c r="CGP58" s="205"/>
      <c r="CGQ58" s="205"/>
      <c r="CGR58" s="205"/>
      <c r="CGS58" s="205"/>
      <c r="CGT58" s="205"/>
      <c r="CGU58" s="205"/>
      <c r="CGV58" s="205"/>
      <c r="CGW58" s="205"/>
      <c r="CGX58" s="205"/>
      <c r="CGY58" s="205"/>
      <c r="CGZ58" s="205"/>
      <c r="CHA58" s="205"/>
      <c r="CHB58" s="205"/>
      <c r="CHC58" s="205"/>
      <c r="CHD58" s="205"/>
      <c r="CHE58" s="205"/>
      <c r="CHF58" s="205"/>
      <c r="CHG58" s="205"/>
      <c r="CHH58" s="205"/>
      <c r="CHI58" s="205"/>
      <c r="CHJ58" s="205"/>
      <c r="CHK58" s="205"/>
      <c r="CHL58" s="205"/>
      <c r="CHM58" s="205"/>
      <c r="CHN58" s="205"/>
      <c r="CHO58" s="205"/>
      <c r="CHP58" s="205"/>
      <c r="CHQ58" s="205"/>
      <c r="CHR58" s="205"/>
      <c r="CHS58" s="205"/>
      <c r="CHT58" s="205"/>
      <c r="CHU58" s="205"/>
      <c r="CHV58" s="205"/>
      <c r="CHW58" s="205"/>
      <c r="CHX58" s="205"/>
      <c r="CHY58" s="205"/>
      <c r="CHZ58" s="205"/>
      <c r="CIA58" s="205"/>
      <c r="CIB58" s="205"/>
      <c r="CIC58" s="205"/>
      <c r="CID58" s="205"/>
      <c r="CIE58" s="205"/>
      <c r="CIF58" s="205"/>
      <c r="CIG58" s="205"/>
      <c r="CIH58" s="205"/>
      <c r="CII58" s="205"/>
      <c r="CIJ58" s="205"/>
      <c r="CIK58" s="205"/>
      <c r="CIL58" s="205"/>
      <c r="CIM58" s="205"/>
      <c r="CIN58" s="205"/>
      <c r="CIO58" s="205"/>
      <c r="CIP58" s="205"/>
      <c r="CIQ58" s="205"/>
      <c r="CIR58" s="205"/>
      <c r="CIS58" s="205"/>
      <c r="CIT58" s="205"/>
      <c r="CIU58" s="205"/>
      <c r="CIV58" s="205"/>
      <c r="CIW58" s="205"/>
      <c r="CIX58" s="205"/>
      <c r="CIY58" s="205"/>
      <c r="CIZ58" s="205"/>
      <c r="CJA58" s="205"/>
      <c r="CJB58" s="205"/>
      <c r="CJC58" s="205"/>
      <c r="CJD58" s="205"/>
      <c r="CJE58" s="205"/>
      <c r="CJF58" s="205"/>
      <c r="CJG58" s="205"/>
      <c r="CJH58" s="205"/>
      <c r="CJI58" s="205"/>
      <c r="CJJ58" s="205"/>
      <c r="CJK58" s="205"/>
      <c r="CJL58" s="205"/>
      <c r="CJM58" s="205"/>
      <c r="CJN58" s="205"/>
      <c r="CJO58" s="205"/>
      <c r="CJP58" s="205"/>
      <c r="CJQ58" s="205"/>
      <c r="CJR58" s="205"/>
      <c r="CJS58" s="205"/>
      <c r="CJT58" s="205"/>
      <c r="CJU58" s="205"/>
      <c r="CJV58" s="205"/>
      <c r="CJW58" s="205"/>
      <c r="CJX58" s="205"/>
      <c r="CJY58" s="205"/>
      <c r="CJZ58" s="205"/>
      <c r="CKA58" s="205"/>
      <c r="CKB58" s="205"/>
      <c r="CKC58" s="205"/>
      <c r="CKD58" s="205"/>
      <c r="CKE58" s="205"/>
      <c r="CKF58" s="205"/>
      <c r="CKG58" s="205"/>
      <c r="CKH58" s="205"/>
      <c r="CKI58" s="205"/>
      <c r="CKJ58" s="205"/>
      <c r="CKK58" s="205"/>
      <c r="CKL58" s="205"/>
      <c r="CKM58" s="205"/>
      <c r="CKN58" s="205"/>
      <c r="CKO58" s="205"/>
      <c r="CKP58" s="205"/>
      <c r="CKQ58" s="205"/>
      <c r="CKR58" s="205"/>
      <c r="CKS58" s="205"/>
      <c r="CKT58" s="205"/>
      <c r="CKU58" s="205"/>
      <c r="CKV58" s="205"/>
      <c r="CKW58" s="205"/>
      <c r="CKX58" s="205"/>
      <c r="CKY58" s="205"/>
      <c r="CKZ58" s="205"/>
      <c r="CLA58" s="205"/>
      <c r="CLB58" s="205"/>
      <c r="CLC58" s="205"/>
      <c r="CLD58" s="205"/>
      <c r="CLE58" s="205"/>
      <c r="CLF58" s="205"/>
      <c r="CLG58" s="205"/>
      <c r="CLH58" s="205"/>
      <c r="CLI58" s="205"/>
      <c r="CLJ58" s="205"/>
      <c r="CLK58" s="205"/>
      <c r="CLL58" s="205"/>
      <c r="CLM58" s="205"/>
      <c r="CLN58" s="205"/>
      <c r="CLO58" s="205"/>
      <c r="CLP58" s="205"/>
      <c r="CLQ58" s="205"/>
      <c r="CLR58" s="205"/>
      <c r="CLS58" s="205"/>
      <c r="CLT58" s="205"/>
      <c r="CLU58" s="205"/>
      <c r="CLV58" s="205"/>
      <c r="CLW58" s="205"/>
      <c r="CLX58" s="205"/>
      <c r="CLY58" s="205"/>
      <c r="CLZ58" s="205"/>
      <c r="CMA58" s="205"/>
      <c r="CMB58" s="205"/>
      <c r="CMC58" s="205"/>
      <c r="CMD58" s="205"/>
      <c r="CME58" s="205"/>
      <c r="CMF58" s="205"/>
      <c r="CMG58" s="205"/>
      <c r="CMH58" s="205"/>
      <c r="CMI58" s="205"/>
      <c r="CMJ58" s="205"/>
      <c r="CMK58" s="205"/>
      <c r="CML58" s="205"/>
      <c r="CMM58" s="205"/>
      <c r="CMN58" s="205"/>
      <c r="CMO58" s="205"/>
      <c r="CMP58" s="205"/>
      <c r="CMQ58" s="205"/>
      <c r="CMR58" s="205"/>
      <c r="CMS58" s="205"/>
      <c r="CMT58" s="205"/>
      <c r="CMU58" s="205"/>
      <c r="CMV58" s="205"/>
      <c r="CMW58" s="205"/>
      <c r="CMX58" s="205"/>
      <c r="CMY58" s="205"/>
      <c r="CMZ58" s="205"/>
      <c r="CNA58" s="205"/>
      <c r="CNB58" s="205"/>
      <c r="CNC58" s="205"/>
      <c r="CND58" s="205"/>
      <c r="CNE58" s="205"/>
      <c r="CNF58" s="205"/>
      <c r="CNG58" s="205"/>
      <c r="CNH58" s="205"/>
      <c r="CNI58" s="205"/>
      <c r="CNJ58" s="205"/>
      <c r="CNK58" s="205"/>
      <c r="CNL58" s="205"/>
      <c r="CNM58" s="205"/>
      <c r="CNN58" s="205"/>
      <c r="CNO58" s="205"/>
      <c r="CNP58" s="205"/>
      <c r="CNQ58" s="205"/>
      <c r="CNR58" s="205"/>
      <c r="CNS58" s="205"/>
      <c r="CNT58" s="205"/>
      <c r="CNU58" s="205"/>
      <c r="CNV58" s="205"/>
      <c r="CNW58" s="205"/>
      <c r="CNX58" s="205"/>
      <c r="CNY58" s="205"/>
      <c r="CNZ58" s="205"/>
      <c r="COA58" s="205"/>
      <c r="COB58" s="205"/>
      <c r="COC58" s="205"/>
      <c r="COD58" s="205"/>
      <c r="COE58" s="205"/>
      <c r="COF58" s="205"/>
      <c r="COG58" s="205"/>
      <c r="COH58" s="205"/>
      <c r="COI58" s="205"/>
      <c r="COJ58" s="205"/>
      <c r="COK58" s="205"/>
      <c r="COL58" s="205"/>
      <c r="COM58" s="205"/>
      <c r="CON58" s="205"/>
      <c r="COO58" s="205"/>
      <c r="COP58" s="205"/>
      <c r="COQ58" s="205"/>
      <c r="COR58" s="205"/>
      <c r="COS58" s="205"/>
      <c r="COT58" s="205"/>
      <c r="COU58" s="205"/>
      <c r="COV58" s="205"/>
      <c r="COW58" s="205"/>
      <c r="COX58" s="205"/>
      <c r="COY58" s="205"/>
      <c r="COZ58" s="205"/>
      <c r="CPA58" s="205"/>
      <c r="CPB58" s="205"/>
      <c r="CPC58" s="205"/>
      <c r="CPD58" s="205"/>
      <c r="CPE58" s="205"/>
      <c r="CPF58" s="205"/>
      <c r="CPG58" s="205"/>
      <c r="CPH58" s="205"/>
      <c r="CPI58" s="205"/>
      <c r="CPJ58" s="205"/>
      <c r="CPK58" s="205"/>
      <c r="CPL58" s="205"/>
      <c r="CPM58" s="205"/>
      <c r="CPN58" s="205"/>
      <c r="CPO58" s="205"/>
      <c r="CPP58" s="205"/>
      <c r="CPQ58" s="205"/>
      <c r="CPR58" s="205"/>
      <c r="CPS58" s="205"/>
      <c r="CPT58" s="205"/>
      <c r="CPU58" s="205"/>
      <c r="CPV58" s="205"/>
      <c r="CPW58" s="205"/>
      <c r="CPX58" s="205"/>
      <c r="CPY58" s="205"/>
      <c r="CPZ58" s="205"/>
      <c r="CQA58" s="205"/>
      <c r="CQB58" s="205"/>
      <c r="CQC58" s="205"/>
      <c r="CQD58" s="205"/>
      <c r="CQE58" s="205"/>
      <c r="CQF58" s="205"/>
      <c r="CQG58" s="205"/>
      <c r="CQH58" s="205"/>
      <c r="CQI58" s="205"/>
      <c r="CQJ58" s="205"/>
      <c r="CQK58" s="205"/>
      <c r="CQL58" s="205"/>
      <c r="CQM58" s="205"/>
      <c r="CQN58" s="205"/>
      <c r="CQO58" s="205"/>
      <c r="CQP58" s="205"/>
      <c r="CQQ58" s="205"/>
      <c r="CQR58" s="205"/>
      <c r="CQS58" s="205"/>
      <c r="CQT58" s="205"/>
      <c r="CQU58" s="205"/>
      <c r="CQV58" s="205"/>
      <c r="CQW58" s="205"/>
      <c r="CQX58" s="205"/>
      <c r="CQY58" s="205"/>
      <c r="CQZ58" s="205"/>
      <c r="CRA58" s="205"/>
      <c r="CRB58" s="205"/>
      <c r="CRC58" s="205"/>
      <c r="CRD58" s="205"/>
      <c r="CRE58" s="205"/>
      <c r="CRF58" s="205"/>
      <c r="CRG58" s="205"/>
      <c r="CRH58" s="205"/>
      <c r="CRI58" s="205"/>
      <c r="CRJ58" s="205"/>
      <c r="CRK58" s="205"/>
      <c r="CRL58" s="205"/>
      <c r="CRM58" s="205"/>
      <c r="CRN58" s="205"/>
      <c r="CRO58" s="205"/>
      <c r="CRP58" s="205"/>
      <c r="CRQ58" s="205"/>
      <c r="CRR58" s="205"/>
      <c r="CRS58" s="205"/>
      <c r="CRT58" s="205"/>
      <c r="CRU58" s="205"/>
      <c r="CRV58" s="205"/>
      <c r="CRW58" s="205"/>
      <c r="CRX58" s="205"/>
      <c r="CRY58" s="205"/>
      <c r="CRZ58" s="205"/>
      <c r="CSA58" s="205"/>
      <c r="CSB58" s="205"/>
      <c r="CSC58" s="205"/>
      <c r="CSD58" s="205"/>
      <c r="CSE58" s="205"/>
      <c r="CSF58" s="205"/>
      <c r="CSG58" s="205"/>
      <c r="CSH58" s="205"/>
      <c r="CSI58" s="205"/>
      <c r="CSJ58" s="205"/>
      <c r="CSK58" s="205"/>
      <c r="CSL58" s="205"/>
      <c r="CSM58" s="205"/>
      <c r="CSN58" s="205"/>
      <c r="CSO58" s="205"/>
      <c r="CSP58" s="205"/>
      <c r="CSQ58" s="205"/>
      <c r="CSR58" s="205"/>
      <c r="CSS58" s="205"/>
      <c r="CST58" s="205"/>
      <c r="CSU58" s="205"/>
      <c r="CSV58" s="205"/>
      <c r="CSW58" s="205"/>
      <c r="CSX58" s="205"/>
      <c r="CSY58" s="205"/>
      <c r="CSZ58" s="205"/>
      <c r="CTA58" s="205"/>
      <c r="CTB58" s="205"/>
      <c r="CTC58" s="205"/>
      <c r="CTD58" s="205"/>
      <c r="CTE58" s="205"/>
      <c r="CTF58" s="205"/>
      <c r="CTG58" s="205"/>
      <c r="CTH58" s="205"/>
      <c r="CTI58" s="205"/>
      <c r="CTJ58" s="205"/>
      <c r="CTK58" s="205"/>
      <c r="CTL58" s="205"/>
      <c r="CTM58" s="205"/>
      <c r="CTN58" s="205"/>
      <c r="CTO58" s="205"/>
      <c r="CTP58" s="205"/>
      <c r="CTQ58" s="205"/>
      <c r="CTR58" s="205"/>
      <c r="CTS58" s="205"/>
      <c r="CTT58" s="205"/>
      <c r="CTU58" s="205"/>
      <c r="CTV58" s="205"/>
      <c r="CTW58" s="205"/>
      <c r="CTX58" s="205"/>
      <c r="CTY58" s="205"/>
      <c r="CTZ58" s="205"/>
      <c r="CUA58" s="205"/>
      <c r="CUB58" s="205"/>
      <c r="CUC58" s="205"/>
      <c r="CUD58" s="205"/>
      <c r="CUE58" s="205"/>
      <c r="CUF58" s="205"/>
      <c r="CUG58" s="205"/>
      <c r="CUH58" s="205"/>
      <c r="CUI58" s="205"/>
      <c r="CUJ58" s="205"/>
      <c r="CUK58" s="205"/>
      <c r="CUL58" s="205"/>
      <c r="CUM58" s="205"/>
      <c r="CUN58" s="205"/>
      <c r="CUO58" s="205"/>
      <c r="CUP58" s="205"/>
      <c r="CUQ58" s="205"/>
      <c r="CUR58" s="205"/>
      <c r="CUS58" s="205"/>
      <c r="CUT58" s="205"/>
      <c r="CUU58" s="205"/>
      <c r="CUV58" s="205"/>
      <c r="CUW58" s="205"/>
      <c r="CUX58" s="205"/>
      <c r="CUY58" s="205"/>
      <c r="CUZ58" s="205"/>
      <c r="CVA58" s="205"/>
      <c r="CVB58" s="205"/>
      <c r="CVC58" s="205"/>
      <c r="CVD58" s="205"/>
      <c r="CVE58" s="205"/>
      <c r="CVF58" s="205"/>
      <c r="CVG58" s="205"/>
      <c r="CVH58" s="205"/>
      <c r="CVI58" s="205"/>
      <c r="CVJ58" s="205"/>
      <c r="CVK58" s="205"/>
      <c r="CVL58" s="205"/>
      <c r="CVM58" s="205"/>
      <c r="CVN58" s="205"/>
      <c r="CVO58" s="205"/>
      <c r="CVP58" s="205"/>
      <c r="CVQ58" s="205"/>
      <c r="CVR58" s="205"/>
      <c r="CVS58" s="205"/>
      <c r="CVT58" s="205"/>
      <c r="CVU58" s="205"/>
      <c r="CVV58" s="205"/>
      <c r="CVW58" s="205"/>
      <c r="CVX58" s="205"/>
      <c r="CVY58" s="205"/>
      <c r="CVZ58" s="205"/>
      <c r="CWA58" s="205"/>
      <c r="CWB58" s="205"/>
      <c r="CWC58" s="205"/>
      <c r="CWD58" s="205"/>
      <c r="CWE58" s="205"/>
      <c r="CWF58" s="205"/>
      <c r="CWG58" s="205"/>
      <c r="CWH58" s="205"/>
      <c r="CWI58" s="205"/>
      <c r="CWJ58" s="205"/>
      <c r="CWK58" s="205"/>
      <c r="CWL58" s="205"/>
      <c r="CWM58" s="205"/>
      <c r="CWN58" s="205"/>
      <c r="CWO58" s="205"/>
      <c r="CWP58" s="205"/>
      <c r="CWQ58" s="205"/>
      <c r="CWR58" s="205"/>
      <c r="CWS58" s="205"/>
      <c r="CWT58" s="205"/>
      <c r="CWU58" s="205"/>
      <c r="CWV58" s="205"/>
      <c r="CWW58" s="205"/>
      <c r="CWX58" s="205"/>
      <c r="CWY58" s="205"/>
      <c r="CWZ58" s="205"/>
      <c r="CXA58" s="205"/>
      <c r="CXB58" s="205"/>
      <c r="CXC58" s="205"/>
      <c r="CXD58" s="205"/>
      <c r="CXE58" s="205"/>
      <c r="CXF58" s="205"/>
      <c r="CXG58" s="205"/>
      <c r="CXH58" s="205"/>
      <c r="CXI58" s="205"/>
      <c r="CXJ58" s="205"/>
      <c r="CXK58" s="205"/>
      <c r="CXL58" s="205"/>
      <c r="CXM58" s="205"/>
      <c r="CXN58" s="205"/>
      <c r="CXO58" s="205"/>
      <c r="CXP58" s="205"/>
      <c r="CXQ58" s="205"/>
      <c r="CXR58" s="205"/>
      <c r="CXS58" s="205"/>
      <c r="CXT58" s="205"/>
      <c r="CXU58" s="205"/>
      <c r="CXV58" s="205"/>
      <c r="CXW58" s="205"/>
      <c r="CXX58" s="205"/>
      <c r="CXY58" s="205"/>
      <c r="CXZ58" s="205"/>
      <c r="CYA58" s="205"/>
      <c r="CYB58" s="205"/>
      <c r="CYC58" s="205"/>
      <c r="CYD58" s="205"/>
      <c r="CYE58" s="205"/>
      <c r="CYF58" s="205"/>
      <c r="CYG58" s="205"/>
      <c r="CYH58" s="205"/>
      <c r="CYI58" s="205"/>
      <c r="CYJ58" s="205"/>
      <c r="CYK58" s="205"/>
      <c r="CYL58" s="205"/>
      <c r="CYM58" s="205"/>
      <c r="CYN58" s="205"/>
      <c r="CYO58" s="205"/>
      <c r="CYP58" s="205"/>
      <c r="CYQ58" s="205"/>
      <c r="CYR58" s="205"/>
      <c r="CYS58" s="205"/>
      <c r="CYT58" s="205"/>
      <c r="CYU58" s="205"/>
      <c r="CYV58" s="205"/>
      <c r="CYW58" s="205"/>
      <c r="CYX58" s="205"/>
      <c r="CYY58" s="205"/>
      <c r="CYZ58" s="205"/>
      <c r="CZA58" s="205"/>
      <c r="CZB58" s="205"/>
      <c r="CZC58" s="205"/>
      <c r="CZD58" s="205"/>
      <c r="CZE58" s="205"/>
      <c r="CZF58" s="205"/>
      <c r="CZG58" s="205"/>
      <c r="CZH58" s="205"/>
      <c r="CZI58" s="205"/>
      <c r="CZJ58" s="205"/>
      <c r="CZK58" s="205"/>
      <c r="CZL58" s="205"/>
      <c r="CZM58" s="205"/>
      <c r="CZN58" s="205"/>
      <c r="CZO58" s="205"/>
      <c r="CZP58" s="205"/>
      <c r="CZQ58" s="205"/>
      <c r="CZR58" s="205"/>
      <c r="CZS58" s="205"/>
      <c r="CZT58" s="205"/>
      <c r="CZU58" s="205"/>
      <c r="CZV58" s="205"/>
      <c r="CZW58" s="205"/>
      <c r="CZX58" s="205"/>
      <c r="CZY58" s="205"/>
      <c r="CZZ58" s="205"/>
      <c r="DAA58" s="205"/>
      <c r="DAB58" s="205"/>
      <c r="DAC58" s="205"/>
      <c r="DAD58" s="205"/>
      <c r="DAE58" s="205"/>
      <c r="DAF58" s="205"/>
      <c r="DAG58" s="205"/>
      <c r="DAH58" s="205"/>
      <c r="DAI58" s="205"/>
      <c r="DAJ58" s="205"/>
      <c r="DAK58" s="205"/>
      <c r="DAL58" s="205"/>
      <c r="DAM58" s="205"/>
      <c r="DAN58" s="205"/>
      <c r="DAO58" s="205"/>
      <c r="DAP58" s="205"/>
      <c r="DAQ58" s="205"/>
      <c r="DAR58" s="205"/>
      <c r="DAS58" s="205"/>
      <c r="DAT58" s="205"/>
      <c r="DAU58" s="205"/>
      <c r="DAV58" s="205"/>
      <c r="DAW58" s="205"/>
      <c r="DAX58" s="205"/>
      <c r="DAY58" s="205"/>
      <c r="DAZ58" s="205"/>
      <c r="DBA58" s="205"/>
      <c r="DBB58" s="205"/>
      <c r="DBC58" s="205"/>
      <c r="DBD58" s="205"/>
      <c r="DBE58" s="205"/>
      <c r="DBF58" s="205"/>
      <c r="DBG58" s="205"/>
      <c r="DBH58" s="205"/>
      <c r="DBI58" s="205"/>
      <c r="DBJ58" s="205"/>
      <c r="DBK58" s="205"/>
      <c r="DBL58" s="205"/>
      <c r="DBM58" s="205"/>
      <c r="DBN58" s="205"/>
      <c r="DBO58" s="205"/>
      <c r="DBP58" s="205"/>
      <c r="DBQ58" s="205"/>
      <c r="DBR58" s="205"/>
      <c r="DBS58" s="205"/>
      <c r="DBT58" s="205"/>
      <c r="DBU58" s="205"/>
      <c r="DBV58" s="205"/>
      <c r="DBW58" s="205"/>
      <c r="DBX58" s="205"/>
      <c r="DBY58" s="205"/>
      <c r="DBZ58" s="205"/>
      <c r="DCA58" s="205"/>
      <c r="DCB58" s="205"/>
      <c r="DCC58" s="205"/>
      <c r="DCD58" s="205"/>
      <c r="DCE58" s="205"/>
      <c r="DCF58" s="205"/>
      <c r="DCG58" s="205"/>
      <c r="DCH58" s="205"/>
      <c r="DCI58" s="205"/>
      <c r="DCJ58" s="205"/>
      <c r="DCK58" s="205"/>
      <c r="DCL58" s="205"/>
      <c r="DCM58" s="205"/>
      <c r="DCN58" s="205"/>
      <c r="DCO58" s="205"/>
      <c r="DCP58" s="205"/>
      <c r="DCQ58" s="205"/>
      <c r="DCR58" s="205"/>
      <c r="DCS58" s="205"/>
      <c r="DCT58" s="205"/>
      <c r="DCU58" s="205"/>
      <c r="DCV58" s="205"/>
      <c r="DCW58" s="205"/>
      <c r="DCX58" s="205"/>
      <c r="DCY58" s="205"/>
      <c r="DCZ58" s="205"/>
      <c r="DDA58" s="205"/>
      <c r="DDB58" s="205"/>
      <c r="DDC58" s="205"/>
      <c r="DDD58" s="205"/>
      <c r="DDE58" s="205"/>
      <c r="DDF58" s="205"/>
      <c r="DDG58" s="205"/>
      <c r="DDH58" s="205"/>
      <c r="DDI58" s="205"/>
      <c r="DDJ58" s="205"/>
      <c r="DDK58" s="205"/>
      <c r="DDL58" s="205"/>
      <c r="DDM58" s="205"/>
      <c r="DDN58" s="205"/>
      <c r="DDO58" s="205"/>
      <c r="DDP58" s="205"/>
      <c r="DDQ58" s="205"/>
      <c r="DDR58" s="205"/>
      <c r="DDS58" s="205"/>
      <c r="DDT58" s="205"/>
      <c r="DDU58" s="205"/>
      <c r="DDV58" s="205"/>
      <c r="DDW58" s="205"/>
      <c r="DDX58" s="205"/>
      <c r="DDY58" s="205"/>
      <c r="DDZ58" s="205"/>
      <c r="DEA58" s="205"/>
      <c r="DEB58" s="205"/>
      <c r="DEC58" s="205"/>
      <c r="DED58" s="205"/>
      <c r="DEE58" s="205"/>
      <c r="DEF58" s="205"/>
      <c r="DEG58" s="205"/>
      <c r="DEH58" s="205"/>
      <c r="DEI58" s="205"/>
      <c r="DEJ58" s="205"/>
      <c r="DEK58" s="205"/>
      <c r="DEL58" s="205"/>
      <c r="DEM58" s="205"/>
      <c r="DEN58" s="205"/>
      <c r="DEO58" s="205"/>
      <c r="DEP58" s="205"/>
      <c r="DEQ58" s="205"/>
      <c r="DER58" s="205"/>
      <c r="DES58" s="205"/>
      <c r="DET58" s="205"/>
      <c r="DEU58" s="205"/>
      <c r="DEV58" s="205"/>
      <c r="DEW58" s="205"/>
      <c r="DEX58" s="205"/>
      <c r="DEY58" s="205"/>
      <c r="DEZ58" s="205"/>
      <c r="DFA58" s="205"/>
      <c r="DFB58" s="205"/>
      <c r="DFC58" s="205"/>
      <c r="DFD58" s="205"/>
      <c r="DFE58" s="205"/>
      <c r="DFF58" s="205"/>
      <c r="DFG58" s="205"/>
      <c r="DFH58" s="205"/>
      <c r="DFI58" s="205"/>
      <c r="DFJ58" s="205"/>
      <c r="DFK58" s="205"/>
      <c r="DFL58" s="205"/>
      <c r="DFM58" s="205"/>
      <c r="DFN58" s="205"/>
      <c r="DFO58" s="205"/>
      <c r="DFP58" s="205"/>
      <c r="DFQ58" s="205"/>
      <c r="DFR58" s="205"/>
      <c r="DFS58" s="205"/>
      <c r="DFT58" s="205"/>
      <c r="DFU58" s="205"/>
      <c r="DFV58" s="205"/>
      <c r="DFW58" s="205"/>
      <c r="DFX58" s="205"/>
      <c r="DFY58" s="205"/>
      <c r="DFZ58" s="205"/>
      <c r="DGA58" s="205"/>
      <c r="DGB58" s="205"/>
      <c r="DGC58" s="205"/>
      <c r="DGD58" s="205"/>
      <c r="DGE58" s="205"/>
      <c r="DGF58" s="205"/>
      <c r="DGG58" s="205"/>
      <c r="DGH58" s="205"/>
      <c r="DGI58" s="205"/>
      <c r="DGJ58" s="205"/>
      <c r="DGK58" s="205"/>
      <c r="DGL58" s="205"/>
      <c r="DGM58" s="205"/>
      <c r="DGN58" s="205"/>
      <c r="DGO58" s="205"/>
      <c r="DGP58" s="205"/>
      <c r="DGQ58" s="205"/>
      <c r="DGR58" s="205"/>
      <c r="DGS58" s="205"/>
      <c r="DGT58" s="205"/>
      <c r="DGU58" s="205"/>
      <c r="DGV58" s="205"/>
      <c r="DGW58" s="205"/>
      <c r="DGX58" s="205"/>
      <c r="DGY58" s="205"/>
      <c r="DGZ58" s="205"/>
      <c r="DHA58" s="205"/>
      <c r="DHB58" s="205"/>
      <c r="DHC58" s="205"/>
      <c r="DHD58" s="205"/>
      <c r="DHE58" s="205"/>
      <c r="DHF58" s="205"/>
      <c r="DHG58" s="205"/>
      <c r="DHH58" s="205"/>
      <c r="DHI58" s="205"/>
      <c r="DHJ58" s="205"/>
      <c r="DHK58" s="205"/>
      <c r="DHL58" s="205"/>
      <c r="DHM58" s="205"/>
      <c r="DHN58" s="205"/>
      <c r="DHO58" s="205"/>
      <c r="DHP58" s="205"/>
      <c r="DHQ58" s="205"/>
      <c r="DHR58" s="205"/>
      <c r="DHS58" s="205"/>
      <c r="DHT58" s="205"/>
      <c r="DHU58" s="205"/>
      <c r="DHV58" s="205"/>
      <c r="DHW58" s="205"/>
      <c r="DHX58" s="205"/>
      <c r="DHY58" s="205"/>
      <c r="DHZ58" s="205"/>
      <c r="DIA58" s="205"/>
      <c r="DIB58" s="205"/>
      <c r="DIC58" s="205"/>
      <c r="DID58" s="205"/>
      <c r="DIE58" s="205"/>
      <c r="DIF58" s="205"/>
      <c r="DIG58" s="205"/>
      <c r="DIH58" s="205"/>
      <c r="DII58" s="205"/>
      <c r="DIJ58" s="205"/>
      <c r="DIK58" s="205"/>
      <c r="DIL58" s="205"/>
      <c r="DIM58" s="205"/>
      <c r="DIN58" s="205"/>
      <c r="DIO58" s="205"/>
      <c r="DIP58" s="205"/>
      <c r="DIQ58" s="205"/>
      <c r="DIR58" s="205"/>
      <c r="DIS58" s="205"/>
      <c r="DIT58" s="205"/>
      <c r="DIU58" s="205"/>
      <c r="DIV58" s="205"/>
      <c r="DIW58" s="205"/>
      <c r="DIX58" s="205"/>
      <c r="DIY58" s="205"/>
      <c r="DIZ58" s="205"/>
      <c r="DJA58" s="205"/>
      <c r="DJB58" s="205"/>
      <c r="DJC58" s="205"/>
      <c r="DJD58" s="205"/>
      <c r="DJE58" s="205"/>
      <c r="DJF58" s="205"/>
      <c r="DJG58" s="205"/>
      <c r="DJH58" s="205"/>
      <c r="DJI58" s="205"/>
      <c r="DJJ58" s="205"/>
      <c r="DJK58" s="205"/>
      <c r="DJL58" s="205"/>
      <c r="DJM58" s="205"/>
      <c r="DJN58" s="205"/>
      <c r="DJO58" s="205"/>
      <c r="DJP58" s="205"/>
      <c r="DJQ58" s="205"/>
      <c r="DJR58" s="205"/>
      <c r="DJS58" s="205"/>
      <c r="DJT58" s="205"/>
      <c r="DJU58" s="205"/>
      <c r="DJV58" s="205"/>
      <c r="DJW58" s="205"/>
      <c r="DJX58" s="205"/>
      <c r="DJY58" s="205"/>
      <c r="DJZ58" s="205"/>
      <c r="DKA58" s="205"/>
      <c r="DKB58" s="205"/>
      <c r="DKC58" s="205"/>
      <c r="DKD58" s="205"/>
      <c r="DKE58" s="205"/>
      <c r="DKF58" s="205"/>
      <c r="DKG58" s="205"/>
      <c r="DKH58" s="205"/>
      <c r="DKI58" s="205"/>
      <c r="DKJ58" s="205"/>
      <c r="DKK58" s="205"/>
      <c r="DKL58" s="205"/>
      <c r="DKM58" s="205"/>
      <c r="DKN58" s="205"/>
      <c r="DKO58" s="205"/>
      <c r="DKP58" s="205"/>
      <c r="DKQ58" s="205"/>
      <c r="DKR58" s="205"/>
      <c r="DKS58" s="205"/>
      <c r="DKT58" s="205"/>
      <c r="DKU58" s="205"/>
      <c r="DKV58" s="205"/>
      <c r="DKW58" s="205"/>
      <c r="DKX58" s="205"/>
      <c r="DKY58" s="205"/>
      <c r="DKZ58" s="205"/>
      <c r="DLA58" s="205"/>
      <c r="DLB58" s="205"/>
      <c r="DLC58" s="205"/>
      <c r="DLD58" s="205"/>
      <c r="DLE58" s="205"/>
      <c r="DLF58" s="205"/>
      <c r="DLG58" s="205"/>
      <c r="DLH58" s="205"/>
      <c r="DLI58" s="205"/>
      <c r="DLJ58" s="205"/>
      <c r="DLK58" s="205"/>
      <c r="DLL58" s="205"/>
      <c r="DLM58" s="205"/>
      <c r="DLN58" s="205"/>
      <c r="DLO58" s="205"/>
      <c r="DLP58" s="205"/>
      <c r="DLQ58" s="205"/>
      <c r="DLR58" s="205"/>
      <c r="DLS58" s="205"/>
      <c r="DLT58" s="205"/>
      <c r="DLU58" s="205"/>
      <c r="DLV58" s="205"/>
      <c r="DLW58" s="205"/>
      <c r="DLX58" s="205"/>
      <c r="DLY58" s="205"/>
      <c r="DLZ58" s="205"/>
      <c r="DMA58" s="205"/>
      <c r="DMB58" s="205"/>
      <c r="DMC58" s="205"/>
      <c r="DMD58" s="205"/>
      <c r="DME58" s="205"/>
      <c r="DMF58" s="205"/>
      <c r="DMG58" s="205"/>
      <c r="DMH58" s="205"/>
      <c r="DMI58" s="205"/>
      <c r="DMJ58" s="205"/>
      <c r="DMK58" s="205"/>
      <c r="DML58" s="205"/>
      <c r="DMM58" s="205"/>
      <c r="DMN58" s="205"/>
      <c r="DMO58" s="205"/>
      <c r="DMP58" s="205"/>
      <c r="DMQ58" s="205"/>
      <c r="DMR58" s="205"/>
      <c r="DMS58" s="205"/>
      <c r="DMT58" s="205"/>
      <c r="DMU58" s="205"/>
      <c r="DMV58" s="205"/>
      <c r="DMW58" s="205"/>
      <c r="DMX58" s="205"/>
      <c r="DMY58" s="205"/>
      <c r="DMZ58" s="205"/>
      <c r="DNA58" s="205"/>
      <c r="DNB58" s="205"/>
      <c r="DNC58" s="205"/>
      <c r="DND58" s="205"/>
      <c r="DNE58" s="205"/>
      <c r="DNF58" s="205"/>
      <c r="DNG58" s="205"/>
      <c r="DNH58" s="205"/>
      <c r="DNI58" s="205"/>
      <c r="DNJ58" s="205"/>
      <c r="DNK58" s="205"/>
      <c r="DNL58" s="205"/>
      <c r="DNM58" s="205"/>
      <c r="DNN58" s="205"/>
      <c r="DNO58" s="205"/>
      <c r="DNP58" s="205"/>
      <c r="DNQ58" s="205"/>
      <c r="DNR58" s="205"/>
      <c r="DNS58" s="205"/>
      <c r="DNT58" s="205"/>
      <c r="DNU58" s="205"/>
      <c r="DNV58" s="205"/>
      <c r="DNW58" s="205"/>
      <c r="DNX58" s="205"/>
      <c r="DNY58" s="205"/>
      <c r="DNZ58" s="205"/>
      <c r="DOA58" s="205"/>
      <c r="DOB58" s="205"/>
      <c r="DOC58" s="205"/>
      <c r="DOD58" s="205"/>
      <c r="DOE58" s="205"/>
      <c r="DOF58" s="205"/>
      <c r="DOG58" s="205"/>
      <c r="DOH58" s="205"/>
      <c r="DOI58" s="205"/>
      <c r="DOJ58" s="205"/>
      <c r="DOK58" s="205"/>
      <c r="DOL58" s="205"/>
      <c r="DOM58" s="205"/>
      <c r="DON58" s="205"/>
      <c r="DOO58" s="205"/>
      <c r="DOP58" s="205"/>
      <c r="DOQ58" s="205"/>
      <c r="DOR58" s="205"/>
      <c r="DOS58" s="205"/>
      <c r="DOT58" s="205"/>
      <c r="DOU58" s="205"/>
      <c r="DOV58" s="205"/>
      <c r="DOW58" s="205"/>
      <c r="DOX58" s="205"/>
      <c r="DOY58" s="205"/>
      <c r="DOZ58" s="205"/>
      <c r="DPA58" s="205"/>
      <c r="DPB58" s="205"/>
      <c r="DPC58" s="205"/>
      <c r="DPD58" s="205"/>
      <c r="DPE58" s="205"/>
      <c r="DPF58" s="205"/>
      <c r="DPG58" s="205"/>
      <c r="DPH58" s="205"/>
      <c r="DPI58" s="205"/>
      <c r="DPJ58" s="205"/>
      <c r="DPK58" s="205"/>
      <c r="DPL58" s="205"/>
      <c r="DPM58" s="205"/>
      <c r="DPN58" s="205"/>
      <c r="DPO58" s="205"/>
      <c r="DPP58" s="205"/>
      <c r="DPQ58" s="205"/>
      <c r="DPR58" s="205"/>
      <c r="DPS58" s="205"/>
      <c r="DPT58" s="205"/>
      <c r="DPU58" s="205"/>
      <c r="DPV58" s="205"/>
      <c r="DPW58" s="205"/>
      <c r="DPX58" s="205"/>
      <c r="DPY58" s="205"/>
      <c r="DPZ58" s="205"/>
      <c r="DQA58" s="205"/>
      <c r="DQB58" s="205"/>
      <c r="DQC58" s="205"/>
      <c r="DQD58" s="205"/>
      <c r="DQE58" s="205"/>
      <c r="DQF58" s="205"/>
      <c r="DQG58" s="205"/>
      <c r="DQH58" s="205"/>
      <c r="DQI58" s="205"/>
      <c r="DQJ58" s="205"/>
      <c r="DQK58" s="205"/>
      <c r="DQL58" s="205"/>
      <c r="DQM58" s="205"/>
      <c r="DQN58" s="205"/>
      <c r="DQO58" s="205"/>
      <c r="DQP58" s="205"/>
      <c r="DQQ58" s="205"/>
      <c r="DQR58" s="205"/>
      <c r="DQS58" s="205"/>
      <c r="DQT58" s="205"/>
      <c r="DQU58" s="205"/>
      <c r="DQV58" s="205"/>
      <c r="DQW58" s="205"/>
      <c r="DQX58" s="205"/>
      <c r="DQY58" s="205"/>
      <c r="DQZ58" s="205"/>
      <c r="DRA58" s="205"/>
      <c r="DRB58" s="205"/>
      <c r="DRC58" s="205"/>
      <c r="DRD58" s="205"/>
      <c r="DRE58" s="205"/>
      <c r="DRF58" s="205"/>
      <c r="DRG58" s="205"/>
      <c r="DRH58" s="205"/>
      <c r="DRI58" s="205"/>
      <c r="DRJ58" s="205"/>
      <c r="DRK58" s="205"/>
      <c r="DRL58" s="205"/>
      <c r="DRM58" s="205"/>
      <c r="DRN58" s="205"/>
      <c r="DRO58" s="205"/>
      <c r="DRP58" s="205"/>
      <c r="DRQ58" s="205"/>
      <c r="DRR58" s="205"/>
      <c r="DRS58" s="205"/>
      <c r="DRT58" s="205"/>
      <c r="DRU58" s="205"/>
      <c r="DRV58" s="205"/>
      <c r="DRW58" s="205"/>
      <c r="DRX58" s="205"/>
      <c r="DRY58" s="205"/>
      <c r="DRZ58" s="205"/>
      <c r="DSA58" s="205"/>
      <c r="DSB58" s="205"/>
      <c r="DSC58" s="205"/>
      <c r="DSD58" s="205"/>
      <c r="DSE58" s="205"/>
      <c r="DSF58" s="205"/>
      <c r="DSG58" s="205"/>
      <c r="DSH58" s="205"/>
      <c r="DSI58" s="205"/>
      <c r="DSJ58" s="205"/>
      <c r="DSK58" s="205"/>
      <c r="DSL58" s="205"/>
      <c r="DSM58" s="205"/>
      <c r="DSN58" s="205"/>
      <c r="DSO58" s="205"/>
      <c r="DSP58" s="205"/>
      <c r="DSQ58" s="205"/>
      <c r="DSR58" s="205"/>
      <c r="DSS58" s="205"/>
      <c r="DST58" s="205"/>
      <c r="DSU58" s="205"/>
      <c r="DSV58" s="205"/>
      <c r="DSW58" s="205"/>
      <c r="DSX58" s="205"/>
      <c r="DSY58" s="205"/>
      <c r="DSZ58" s="205"/>
      <c r="DTA58" s="205"/>
      <c r="DTB58" s="205"/>
      <c r="DTC58" s="205"/>
      <c r="DTD58" s="205"/>
      <c r="DTE58" s="205"/>
      <c r="DTF58" s="205"/>
      <c r="DTG58" s="205"/>
      <c r="DTH58" s="205"/>
      <c r="DTI58" s="205"/>
      <c r="DTJ58" s="205"/>
      <c r="DTK58" s="205"/>
      <c r="DTL58" s="205"/>
      <c r="DTM58" s="205"/>
      <c r="DTN58" s="205"/>
      <c r="DTO58" s="205"/>
      <c r="DTP58" s="205"/>
      <c r="DTQ58" s="205"/>
      <c r="DTR58" s="205"/>
      <c r="DTS58" s="205"/>
      <c r="DTT58" s="205"/>
      <c r="DTU58" s="205"/>
      <c r="DTV58" s="205"/>
      <c r="DTW58" s="205"/>
      <c r="DTX58" s="205"/>
      <c r="DTY58" s="205"/>
      <c r="DTZ58" s="205"/>
      <c r="DUA58" s="205"/>
      <c r="DUB58" s="205"/>
      <c r="DUC58" s="205"/>
      <c r="DUD58" s="205"/>
      <c r="DUE58" s="205"/>
      <c r="DUF58" s="205"/>
      <c r="DUG58" s="205"/>
      <c r="DUH58" s="205"/>
      <c r="DUI58" s="205"/>
      <c r="DUJ58" s="205"/>
      <c r="DUK58" s="205"/>
      <c r="DUL58" s="205"/>
      <c r="DUM58" s="205"/>
      <c r="DUN58" s="205"/>
      <c r="DUO58" s="205"/>
      <c r="DUP58" s="205"/>
      <c r="DUQ58" s="205"/>
      <c r="DUR58" s="205"/>
      <c r="DUS58" s="205"/>
      <c r="DUT58" s="205"/>
      <c r="DUU58" s="205"/>
      <c r="DUV58" s="205"/>
      <c r="DUW58" s="205"/>
      <c r="DUX58" s="205"/>
      <c r="DUY58" s="205"/>
      <c r="DUZ58" s="205"/>
      <c r="DVA58" s="205"/>
      <c r="DVB58" s="205"/>
      <c r="DVC58" s="205"/>
      <c r="DVD58" s="205"/>
      <c r="DVE58" s="205"/>
      <c r="DVF58" s="205"/>
      <c r="DVG58" s="205"/>
      <c r="DVH58" s="205"/>
      <c r="DVI58" s="205"/>
      <c r="DVJ58" s="205"/>
      <c r="DVK58" s="205"/>
      <c r="DVL58" s="205"/>
      <c r="DVM58" s="205"/>
      <c r="DVN58" s="205"/>
      <c r="DVO58" s="205"/>
      <c r="DVP58" s="205"/>
      <c r="DVQ58" s="205"/>
      <c r="DVR58" s="205"/>
      <c r="DVS58" s="205"/>
      <c r="DVT58" s="205"/>
      <c r="DVU58" s="205"/>
      <c r="DVV58" s="205"/>
      <c r="DVW58" s="205"/>
      <c r="DVX58" s="205"/>
      <c r="DVY58" s="205"/>
      <c r="DVZ58" s="205"/>
      <c r="DWA58" s="205"/>
      <c r="DWB58" s="205"/>
      <c r="DWC58" s="205"/>
      <c r="DWD58" s="205"/>
      <c r="DWE58" s="205"/>
      <c r="DWF58" s="205"/>
      <c r="DWG58" s="205"/>
      <c r="DWH58" s="205"/>
      <c r="DWI58" s="205"/>
      <c r="DWJ58" s="205"/>
      <c r="DWK58" s="205"/>
      <c r="DWL58" s="205"/>
      <c r="DWM58" s="205"/>
      <c r="DWN58" s="205"/>
      <c r="DWO58" s="205"/>
      <c r="DWP58" s="205"/>
      <c r="DWQ58" s="205"/>
      <c r="DWR58" s="205"/>
      <c r="DWS58" s="205"/>
      <c r="DWT58" s="205"/>
      <c r="DWU58" s="205"/>
      <c r="DWV58" s="205"/>
      <c r="DWW58" s="205"/>
      <c r="DWX58" s="205"/>
      <c r="DWY58" s="205"/>
      <c r="DWZ58" s="205"/>
      <c r="DXA58" s="205"/>
      <c r="DXB58" s="205"/>
      <c r="DXC58" s="205"/>
      <c r="DXD58" s="205"/>
      <c r="DXE58" s="205"/>
      <c r="DXF58" s="205"/>
      <c r="DXG58" s="205"/>
      <c r="DXH58" s="205"/>
      <c r="DXI58" s="205"/>
      <c r="DXJ58" s="205"/>
      <c r="DXK58" s="205"/>
      <c r="DXL58" s="205"/>
      <c r="DXM58" s="205"/>
      <c r="DXN58" s="205"/>
      <c r="DXO58" s="205"/>
      <c r="DXP58" s="205"/>
      <c r="DXQ58" s="205"/>
      <c r="DXR58" s="205"/>
      <c r="DXS58" s="205"/>
      <c r="DXT58" s="205"/>
      <c r="DXU58" s="205"/>
      <c r="DXV58" s="205"/>
      <c r="DXW58" s="205"/>
      <c r="DXX58" s="205"/>
      <c r="DXY58" s="205"/>
      <c r="DXZ58" s="205"/>
      <c r="DYA58" s="205"/>
      <c r="DYB58" s="205"/>
      <c r="DYC58" s="205"/>
      <c r="DYD58" s="205"/>
      <c r="DYE58" s="205"/>
      <c r="DYF58" s="205"/>
      <c r="DYG58" s="205"/>
      <c r="DYH58" s="205"/>
      <c r="DYI58" s="205"/>
      <c r="DYJ58" s="205"/>
      <c r="DYK58" s="205"/>
      <c r="DYL58" s="205"/>
      <c r="DYM58" s="205"/>
      <c r="DYN58" s="205"/>
      <c r="DYO58" s="205"/>
      <c r="DYP58" s="205"/>
      <c r="DYQ58" s="205"/>
      <c r="DYR58" s="205"/>
      <c r="DYS58" s="205"/>
      <c r="DYT58" s="205"/>
      <c r="DYU58" s="205"/>
      <c r="DYV58" s="205"/>
      <c r="DYW58" s="205"/>
      <c r="DYX58" s="205"/>
      <c r="DYY58" s="205"/>
      <c r="DYZ58" s="205"/>
      <c r="DZA58" s="205"/>
      <c r="DZB58" s="205"/>
      <c r="DZC58" s="205"/>
      <c r="DZD58" s="205"/>
      <c r="DZE58" s="205"/>
      <c r="DZF58" s="205"/>
      <c r="DZG58" s="205"/>
      <c r="DZH58" s="205"/>
      <c r="DZI58" s="205"/>
      <c r="DZJ58" s="205"/>
      <c r="DZK58" s="205"/>
      <c r="DZL58" s="205"/>
      <c r="DZM58" s="205"/>
      <c r="DZN58" s="205"/>
      <c r="DZO58" s="205"/>
      <c r="DZP58" s="205"/>
      <c r="DZQ58" s="205"/>
      <c r="DZR58" s="205"/>
      <c r="DZS58" s="205"/>
      <c r="DZT58" s="205"/>
      <c r="DZU58" s="205"/>
      <c r="DZV58" s="205"/>
      <c r="DZW58" s="205"/>
      <c r="DZX58" s="205"/>
      <c r="DZY58" s="205"/>
      <c r="DZZ58" s="205"/>
      <c r="EAA58" s="205"/>
      <c r="EAB58" s="205"/>
      <c r="EAC58" s="205"/>
      <c r="EAD58" s="205"/>
      <c r="EAE58" s="205"/>
      <c r="EAF58" s="205"/>
      <c r="EAG58" s="205"/>
      <c r="EAH58" s="205"/>
      <c r="EAI58" s="205"/>
      <c r="EAJ58" s="205"/>
      <c r="EAK58" s="205"/>
      <c r="EAL58" s="205"/>
      <c r="EAM58" s="205"/>
      <c r="EAN58" s="205"/>
      <c r="EAO58" s="205"/>
      <c r="EAP58" s="205"/>
      <c r="EAQ58" s="205"/>
      <c r="EAR58" s="205"/>
      <c r="EAS58" s="205"/>
      <c r="EAT58" s="205"/>
      <c r="EAU58" s="205"/>
      <c r="EAV58" s="205"/>
      <c r="EAW58" s="205"/>
      <c r="EAX58" s="205"/>
      <c r="EAY58" s="205"/>
      <c r="EAZ58" s="205"/>
      <c r="EBA58" s="205"/>
      <c r="EBB58" s="205"/>
      <c r="EBC58" s="205"/>
      <c r="EBD58" s="205"/>
      <c r="EBE58" s="205"/>
      <c r="EBF58" s="205"/>
      <c r="EBG58" s="205"/>
      <c r="EBH58" s="205"/>
      <c r="EBI58" s="205"/>
      <c r="EBJ58" s="205"/>
      <c r="EBK58" s="205"/>
      <c r="EBL58" s="205"/>
      <c r="EBM58" s="205"/>
      <c r="EBN58" s="205"/>
      <c r="EBO58" s="205"/>
      <c r="EBP58" s="205"/>
      <c r="EBQ58" s="205"/>
      <c r="EBR58" s="205"/>
      <c r="EBS58" s="205"/>
      <c r="EBT58" s="205"/>
      <c r="EBU58" s="205"/>
      <c r="EBV58" s="205"/>
      <c r="EBW58" s="205"/>
      <c r="EBX58" s="205"/>
      <c r="EBY58" s="205"/>
      <c r="EBZ58" s="205"/>
      <c r="ECA58" s="205"/>
      <c r="ECB58" s="205"/>
      <c r="ECC58" s="205"/>
      <c r="ECD58" s="205"/>
      <c r="ECE58" s="205"/>
      <c r="ECF58" s="205"/>
      <c r="ECG58" s="205"/>
      <c r="ECH58" s="205"/>
      <c r="ECI58" s="205"/>
      <c r="ECJ58" s="205"/>
      <c r="ECK58" s="205"/>
      <c r="ECL58" s="205"/>
      <c r="ECM58" s="205"/>
      <c r="ECN58" s="205"/>
      <c r="ECO58" s="205"/>
      <c r="ECP58" s="205"/>
      <c r="ECQ58" s="205"/>
      <c r="ECR58" s="205"/>
      <c r="ECS58" s="205"/>
      <c r="ECT58" s="205"/>
      <c r="ECU58" s="205"/>
      <c r="ECV58" s="205"/>
      <c r="ECW58" s="205"/>
      <c r="ECX58" s="205"/>
      <c r="ECY58" s="205"/>
      <c r="ECZ58" s="205"/>
      <c r="EDA58" s="205"/>
      <c r="EDB58" s="205"/>
      <c r="EDC58" s="205"/>
      <c r="EDD58" s="205"/>
      <c r="EDE58" s="205"/>
      <c r="EDF58" s="205"/>
      <c r="EDG58" s="205"/>
      <c r="EDH58" s="205"/>
      <c r="EDI58" s="205"/>
      <c r="EDJ58" s="205"/>
      <c r="EDK58" s="205"/>
      <c r="EDL58" s="205"/>
      <c r="EDM58" s="205"/>
      <c r="EDN58" s="205"/>
      <c r="EDO58" s="205"/>
      <c r="EDP58" s="205"/>
      <c r="EDQ58" s="205"/>
      <c r="EDR58" s="205"/>
      <c r="EDS58" s="205"/>
      <c r="EDT58" s="205"/>
      <c r="EDU58" s="205"/>
      <c r="EDV58" s="205"/>
      <c r="EDW58" s="205"/>
      <c r="EDX58" s="205"/>
      <c r="EDY58" s="205"/>
      <c r="EDZ58" s="205"/>
      <c r="EEA58" s="205"/>
      <c r="EEB58" s="205"/>
      <c r="EEC58" s="205"/>
      <c r="EED58" s="205"/>
      <c r="EEE58" s="205"/>
      <c r="EEF58" s="205"/>
      <c r="EEG58" s="205"/>
      <c r="EEH58" s="205"/>
      <c r="EEI58" s="205"/>
      <c r="EEJ58" s="205"/>
      <c r="EEK58" s="205"/>
      <c r="EEL58" s="205"/>
      <c r="EEM58" s="205"/>
      <c r="EEN58" s="205"/>
      <c r="EEO58" s="205"/>
      <c r="EEP58" s="205"/>
      <c r="EEQ58" s="205"/>
      <c r="EER58" s="205"/>
      <c r="EES58" s="205"/>
      <c r="EET58" s="205"/>
      <c r="EEU58" s="205"/>
      <c r="EEV58" s="205"/>
      <c r="EEW58" s="205"/>
      <c r="EEX58" s="205"/>
      <c r="EEY58" s="205"/>
      <c r="EEZ58" s="205"/>
      <c r="EFA58" s="205"/>
      <c r="EFB58" s="205"/>
      <c r="EFC58" s="205"/>
      <c r="EFD58" s="205"/>
      <c r="EFE58" s="205"/>
      <c r="EFF58" s="205"/>
      <c r="EFG58" s="205"/>
      <c r="EFH58" s="205"/>
      <c r="EFI58" s="205"/>
      <c r="EFJ58" s="205"/>
      <c r="EFK58" s="205"/>
      <c r="EFL58" s="205"/>
      <c r="EFM58" s="205"/>
      <c r="EFN58" s="205"/>
      <c r="EFO58" s="205"/>
      <c r="EFP58" s="205"/>
      <c r="EFQ58" s="205"/>
      <c r="EFR58" s="205"/>
      <c r="EFS58" s="205"/>
      <c r="EFT58" s="205"/>
      <c r="EFU58" s="205"/>
      <c r="EFV58" s="205"/>
      <c r="EFW58" s="205"/>
      <c r="EFX58" s="205"/>
      <c r="EFY58" s="205"/>
      <c r="EFZ58" s="205"/>
      <c r="EGA58" s="205"/>
      <c r="EGB58" s="205"/>
      <c r="EGC58" s="205"/>
      <c r="EGD58" s="205"/>
      <c r="EGE58" s="205"/>
      <c r="EGF58" s="205"/>
      <c r="EGG58" s="205"/>
      <c r="EGH58" s="205"/>
      <c r="EGI58" s="205"/>
      <c r="EGJ58" s="205"/>
      <c r="EGK58" s="205"/>
      <c r="EGL58" s="205"/>
      <c r="EGM58" s="205"/>
      <c r="EGN58" s="205"/>
      <c r="EGO58" s="205"/>
      <c r="EGP58" s="205"/>
      <c r="EGQ58" s="205"/>
      <c r="EGR58" s="205"/>
      <c r="EGS58" s="205"/>
      <c r="EGT58" s="205"/>
      <c r="EGU58" s="205"/>
      <c r="EGV58" s="205"/>
      <c r="EGW58" s="205"/>
      <c r="EGX58" s="205"/>
      <c r="EGY58" s="205"/>
      <c r="EGZ58" s="205"/>
      <c r="EHA58" s="205"/>
      <c r="EHB58" s="205"/>
      <c r="EHC58" s="205"/>
      <c r="EHD58" s="205"/>
      <c r="EHE58" s="205"/>
      <c r="EHF58" s="205"/>
      <c r="EHG58" s="205"/>
      <c r="EHH58" s="205"/>
      <c r="EHI58" s="205"/>
      <c r="EHJ58" s="205"/>
      <c r="EHK58" s="205"/>
      <c r="EHL58" s="205"/>
      <c r="EHM58" s="205"/>
      <c r="EHN58" s="205"/>
      <c r="EHO58" s="205"/>
      <c r="EHP58" s="205"/>
      <c r="EHQ58" s="205"/>
      <c r="EHR58" s="205"/>
      <c r="EHS58" s="205"/>
      <c r="EHT58" s="205"/>
      <c r="EHU58" s="205"/>
      <c r="EHV58" s="205"/>
      <c r="EHW58" s="205"/>
      <c r="EHX58" s="205"/>
      <c r="EHY58" s="205"/>
      <c r="EHZ58" s="205"/>
      <c r="EIA58" s="205"/>
      <c r="EIB58" s="205"/>
      <c r="EIC58" s="205"/>
      <c r="EID58" s="205"/>
      <c r="EIE58" s="205"/>
      <c r="EIF58" s="205"/>
      <c r="EIG58" s="205"/>
      <c r="EIH58" s="205"/>
      <c r="EII58" s="205"/>
      <c r="EIJ58" s="205"/>
      <c r="EIK58" s="205"/>
      <c r="EIL58" s="205"/>
      <c r="EIM58" s="205"/>
      <c r="EIN58" s="205"/>
      <c r="EIO58" s="205"/>
      <c r="EIP58" s="205"/>
      <c r="EIQ58" s="205"/>
      <c r="EIR58" s="205"/>
      <c r="EIS58" s="205"/>
      <c r="EIT58" s="205"/>
      <c r="EIU58" s="205"/>
      <c r="EIV58" s="205"/>
      <c r="EIW58" s="205"/>
      <c r="EIX58" s="205"/>
      <c r="EIY58" s="205"/>
      <c r="EIZ58" s="205"/>
      <c r="EJA58" s="205"/>
      <c r="EJB58" s="205"/>
      <c r="EJC58" s="205"/>
      <c r="EJD58" s="205"/>
      <c r="EJE58" s="205"/>
      <c r="EJF58" s="205"/>
      <c r="EJG58" s="205"/>
      <c r="EJH58" s="205"/>
      <c r="EJI58" s="205"/>
      <c r="EJJ58" s="205"/>
      <c r="EJK58" s="205"/>
      <c r="EJL58" s="205"/>
      <c r="EJM58" s="205"/>
      <c r="EJN58" s="205"/>
      <c r="EJO58" s="205"/>
      <c r="EJP58" s="205"/>
      <c r="EJQ58" s="205"/>
      <c r="EJR58" s="205"/>
      <c r="EJS58" s="205"/>
      <c r="EJT58" s="205"/>
      <c r="EJU58" s="205"/>
      <c r="EJV58" s="205"/>
      <c r="EJW58" s="205"/>
      <c r="EJX58" s="205"/>
      <c r="EJY58" s="205"/>
      <c r="EJZ58" s="205"/>
      <c r="EKA58" s="205"/>
      <c r="EKB58" s="205"/>
      <c r="EKC58" s="205"/>
      <c r="EKD58" s="205"/>
      <c r="EKE58" s="205"/>
      <c r="EKF58" s="205"/>
      <c r="EKG58" s="205"/>
      <c r="EKH58" s="205"/>
      <c r="EKI58" s="205"/>
      <c r="EKJ58" s="205"/>
      <c r="EKK58" s="205"/>
      <c r="EKL58" s="205"/>
      <c r="EKM58" s="205"/>
      <c r="EKN58" s="205"/>
      <c r="EKO58" s="205"/>
      <c r="EKP58" s="205"/>
      <c r="EKQ58" s="205"/>
      <c r="EKR58" s="205"/>
      <c r="EKS58" s="205"/>
      <c r="EKT58" s="205"/>
      <c r="EKU58" s="205"/>
      <c r="EKV58" s="205"/>
      <c r="EKW58" s="205"/>
      <c r="EKX58" s="205"/>
      <c r="EKY58" s="205"/>
      <c r="EKZ58" s="205"/>
      <c r="ELA58" s="205"/>
      <c r="ELB58" s="205"/>
      <c r="ELC58" s="205"/>
      <c r="ELD58" s="205"/>
      <c r="ELE58" s="205"/>
      <c r="ELF58" s="205"/>
      <c r="ELG58" s="205"/>
      <c r="ELH58" s="205"/>
      <c r="ELI58" s="205"/>
      <c r="ELJ58" s="205"/>
      <c r="ELK58" s="205"/>
      <c r="ELL58" s="205"/>
      <c r="ELM58" s="205"/>
      <c r="ELN58" s="205"/>
      <c r="ELO58" s="205"/>
      <c r="ELP58" s="205"/>
      <c r="ELQ58" s="205"/>
      <c r="ELR58" s="205"/>
      <c r="ELS58" s="205"/>
      <c r="ELT58" s="205"/>
      <c r="ELU58" s="205"/>
      <c r="ELV58" s="205"/>
      <c r="ELW58" s="205"/>
      <c r="ELX58" s="205"/>
      <c r="ELY58" s="205"/>
      <c r="ELZ58" s="205"/>
      <c r="EMA58" s="205"/>
      <c r="EMB58" s="205"/>
      <c r="EMC58" s="205"/>
      <c r="EMD58" s="205"/>
      <c r="EME58" s="205"/>
      <c r="EMF58" s="205"/>
      <c r="EMG58" s="205"/>
      <c r="EMH58" s="205"/>
      <c r="EMI58" s="205"/>
      <c r="EMJ58" s="205"/>
      <c r="EMK58" s="205"/>
      <c r="EML58" s="205"/>
      <c r="EMM58" s="205"/>
      <c r="EMN58" s="205"/>
      <c r="EMO58" s="205"/>
      <c r="EMP58" s="205"/>
      <c r="EMQ58" s="205"/>
      <c r="EMR58" s="205"/>
      <c r="EMS58" s="205"/>
      <c r="EMT58" s="205"/>
      <c r="EMU58" s="205"/>
      <c r="EMV58" s="205"/>
      <c r="EMW58" s="205"/>
      <c r="EMX58" s="205"/>
      <c r="EMY58" s="205"/>
      <c r="EMZ58" s="205"/>
      <c r="ENA58" s="205"/>
      <c r="ENB58" s="205"/>
      <c r="ENC58" s="205"/>
      <c r="END58" s="205"/>
      <c r="ENE58" s="205"/>
      <c r="ENF58" s="205"/>
      <c r="ENG58" s="205"/>
      <c r="ENH58" s="205"/>
      <c r="ENI58" s="205"/>
      <c r="ENJ58" s="205"/>
      <c r="ENK58" s="205"/>
      <c r="ENL58" s="205"/>
      <c r="ENM58" s="205"/>
      <c r="ENN58" s="205"/>
      <c r="ENO58" s="205"/>
      <c r="ENP58" s="205"/>
      <c r="ENQ58" s="205"/>
      <c r="ENR58" s="205"/>
      <c r="ENS58" s="205"/>
      <c r="ENT58" s="205"/>
      <c r="ENU58" s="205"/>
      <c r="ENV58" s="205"/>
      <c r="ENW58" s="205"/>
      <c r="ENX58" s="205"/>
      <c r="ENY58" s="205"/>
      <c r="ENZ58" s="205"/>
      <c r="EOA58" s="205"/>
      <c r="EOB58" s="205"/>
      <c r="EOC58" s="205"/>
      <c r="EOD58" s="205"/>
      <c r="EOE58" s="205"/>
      <c r="EOF58" s="205"/>
      <c r="EOG58" s="205"/>
      <c r="EOH58" s="205"/>
      <c r="EOI58" s="205"/>
      <c r="EOJ58" s="205"/>
      <c r="EOK58" s="205"/>
      <c r="EOL58" s="205"/>
      <c r="EOM58" s="205"/>
      <c r="EON58" s="205"/>
      <c r="EOO58" s="205"/>
      <c r="EOP58" s="205"/>
      <c r="EOQ58" s="205"/>
      <c r="EOR58" s="205"/>
      <c r="EOS58" s="205"/>
      <c r="EOT58" s="205"/>
      <c r="EOU58" s="205"/>
      <c r="EOV58" s="205"/>
      <c r="EOW58" s="205"/>
      <c r="EOX58" s="205"/>
      <c r="EOY58" s="205"/>
      <c r="EOZ58" s="205"/>
      <c r="EPA58" s="205"/>
      <c r="EPB58" s="205"/>
      <c r="EPC58" s="205"/>
      <c r="EPD58" s="205"/>
      <c r="EPE58" s="205"/>
      <c r="EPF58" s="205"/>
      <c r="EPG58" s="205"/>
      <c r="EPH58" s="205"/>
      <c r="EPI58" s="205"/>
      <c r="EPJ58" s="205"/>
      <c r="EPK58" s="205"/>
      <c r="EPL58" s="205"/>
      <c r="EPM58" s="205"/>
      <c r="EPN58" s="205"/>
      <c r="EPO58" s="205"/>
      <c r="EPP58" s="205"/>
      <c r="EPQ58" s="205"/>
      <c r="EPR58" s="205"/>
      <c r="EPS58" s="205"/>
      <c r="EPT58" s="205"/>
      <c r="EPU58" s="205"/>
      <c r="EPV58" s="205"/>
      <c r="EPW58" s="205"/>
      <c r="EPX58" s="205"/>
      <c r="EPY58" s="205"/>
      <c r="EPZ58" s="205"/>
      <c r="EQA58" s="205"/>
      <c r="EQB58" s="205"/>
      <c r="EQC58" s="205"/>
      <c r="EQD58" s="205"/>
      <c r="EQE58" s="205"/>
      <c r="EQF58" s="205"/>
      <c r="EQG58" s="205"/>
      <c r="EQH58" s="205"/>
      <c r="EQI58" s="205"/>
      <c r="EQJ58" s="205"/>
      <c r="EQK58" s="205"/>
      <c r="EQL58" s="205"/>
      <c r="EQM58" s="205"/>
      <c r="EQN58" s="205"/>
      <c r="EQO58" s="205"/>
      <c r="EQP58" s="205"/>
      <c r="EQQ58" s="205"/>
      <c r="EQR58" s="205"/>
      <c r="EQS58" s="205"/>
      <c r="EQT58" s="205"/>
      <c r="EQU58" s="205"/>
      <c r="EQV58" s="205"/>
      <c r="EQW58" s="205"/>
      <c r="EQX58" s="205"/>
      <c r="EQY58" s="205"/>
      <c r="EQZ58" s="205"/>
      <c r="ERA58" s="205"/>
      <c r="ERB58" s="205"/>
      <c r="ERC58" s="205"/>
      <c r="ERD58" s="205"/>
      <c r="ERE58" s="205"/>
      <c r="ERF58" s="205"/>
      <c r="ERG58" s="205"/>
      <c r="ERH58" s="205"/>
      <c r="ERI58" s="205"/>
      <c r="ERJ58" s="205"/>
      <c r="ERK58" s="205"/>
      <c r="ERL58" s="205"/>
      <c r="ERM58" s="205"/>
      <c r="ERN58" s="205"/>
      <c r="ERO58" s="205"/>
      <c r="ERP58" s="205"/>
      <c r="ERQ58" s="205"/>
      <c r="ERR58" s="205"/>
      <c r="ERS58" s="205"/>
      <c r="ERT58" s="205"/>
      <c r="ERU58" s="205"/>
      <c r="ERV58" s="205"/>
      <c r="ERW58" s="205"/>
      <c r="ERX58" s="205"/>
      <c r="ERY58" s="205"/>
      <c r="ERZ58" s="205"/>
      <c r="ESA58" s="205"/>
      <c r="ESB58" s="205"/>
      <c r="ESC58" s="205"/>
      <c r="ESD58" s="205"/>
      <c r="ESE58" s="205"/>
      <c r="ESF58" s="205"/>
      <c r="ESG58" s="205"/>
      <c r="ESH58" s="205"/>
      <c r="ESI58" s="205"/>
      <c r="ESJ58" s="205"/>
      <c r="ESK58" s="205"/>
      <c r="ESL58" s="205"/>
      <c r="ESM58" s="205"/>
      <c r="ESN58" s="205"/>
      <c r="ESO58" s="205"/>
      <c r="ESP58" s="205"/>
      <c r="ESQ58" s="205"/>
      <c r="ESR58" s="205"/>
      <c r="ESS58" s="205"/>
      <c r="EST58" s="205"/>
      <c r="ESU58" s="205"/>
      <c r="ESV58" s="205"/>
      <c r="ESW58" s="205"/>
      <c r="ESX58" s="205"/>
      <c r="ESY58" s="205"/>
      <c r="ESZ58" s="205"/>
      <c r="ETA58" s="205"/>
      <c r="ETB58" s="205"/>
      <c r="ETC58" s="205"/>
      <c r="ETD58" s="205"/>
      <c r="ETE58" s="205"/>
      <c r="ETF58" s="205"/>
      <c r="ETG58" s="205"/>
      <c r="ETH58" s="205"/>
      <c r="ETI58" s="205"/>
      <c r="ETJ58" s="205"/>
      <c r="ETK58" s="205"/>
      <c r="ETL58" s="205"/>
      <c r="ETM58" s="205"/>
      <c r="ETN58" s="205"/>
      <c r="ETO58" s="205"/>
      <c r="ETP58" s="205"/>
      <c r="ETQ58" s="205"/>
      <c r="ETR58" s="205"/>
      <c r="ETS58" s="205"/>
      <c r="ETT58" s="205"/>
      <c r="ETU58" s="205"/>
      <c r="ETV58" s="205"/>
      <c r="ETW58" s="205"/>
      <c r="ETX58" s="205"/>
      <c r="ETY58" s="205"/>
      <c r="ETZ58" s="205"/>
      <c r="EUA58" s="205"/>
      <c r="EUB58" s="205"/>
      <c r="EUC58" s="205"/>
      <c r="EUD58" s="205"/>
      <c r="EUE58" s="205"/>
      <c r="EUF58" s="205"/>
      <c r="EUG58" s="205"/>
      <c r="EUH58" s="205"/>
      <c r="EUI58" s="205"/>
      <c r="EUJ58" s="205"/>
      <c r="EUK58" s="205"/>
      <c r="EUL58" s="205"/>
      <c r="EUM58" s="205"/>
      <c r="EUN58" s="205"/>
      <c r="EUO58" s="205"/>
      <c r="EUP58" s="205"/>
      <c r="EUQ58" s="205"/>
      <c r="EUR58" s="205"/>
      <c r="EUS58" s="205"/>
      <c r="EUT58" s="205"/>
      <c r="EUU58" s="205"/>
      <c r="EUV58" s="205"/>
      <c r="EUW58" s="205"/>
      <c r="EUX58" s="205"/>
      <c r="EUY58" s="205"/>
      <c r="EUZ58" s="205"/>
      <c r="EVA58" s="205"/>
      <c r="EVB58" s="205"/>
      <c r="EVC58" s="205"/>
      <c r="EVD58" s="205"/>
      <c r="EVE58" s="205"/>
      <c r="EVF58" s="205"/>
      <c r="EVG58" s="205"/>
      <c r="EVH58" s="205"/>
      <c r="EVI58" s="205"/>
      <c r="EVJ58" s="205"/>
      <c r="EVK58" s="205"/>
      <c r="EVL58" s="205"/>
      <c r="EVM58" s="205"/>
      <c r="EVN58" s="205"/>
      <c r="EVO58" s="205"/>
      <c r="EVP58" s="205"/>
      <c r="EVQ58" s="205"/>
      <c r="EVR58" s="205"/>
      <c r="EVS58" s="205"/>
      <c r="EVT58" s="205"/>
      <c r="EVU58" s="205"/>
      <c r="EVV58" s="205"/>
      <c r="EVW58" s="205"/>
      <c r="EVX58" s="205"/>
      <c r="EVY58" s="205"/>
      <c r="EVZ58" s="205"/>
      <c r="EWA58" s="205"/>
      <c r="EWB58" s="205"/>
      <c r="EWC58" s="205"/>
      <c r="EWD58" s="205"/>
      <c r="EWE58" s="205"/>
      <c r="EWF58" s="205"/>
      <c r="EWG58" s="205"/>
      <c r="EWH58" s="205"/>
      <c r="EWI58" s="205"/>
      <c r="EWJ58" s="205"/>
      <c r="EWK58" s="205"/>
      <c r="EWL58" s="205"/>
      <c r="EWM58" s="205"/>
      <c r="EWN58" s="205"/>
      <c r="EWO58" s="205"/>
      <c r="EWP58" s="205"/>
      <c r="EWQ58" s="205"/>
      <c r="EWR58" s="205"/>
      <c r="EWS58" s="205"/>
      <c r="EWT58" s="205"/>
      <c r="EWU58" s="205"/>
      <c r="EWV58" s="205"/>
      <c r="EWW58" s="205"/>
      <c r="EWX58" s="205"/>
      <c r="EWY58" s="205"/>
      <c r="EWZ58" s="205"/>
      <c r="EXA58" s="205"/>
      <c r="EXB58" s="205"/>
      <c r="EXC58" s="205"/>
      <c r="EXD58" s="205"/>
      <c r="EXE58" s="205"/>
      <c r="EXF58" s="205"/>
      <c r="EXG58" s="205"/>
      <c r="EXH58" s="205"/>
      <c r="EXI58" s="205"/>
      <c r="EXJ58" s="205"/>
      <c r="EXK58" s="205"/>
      <c r="EXL58" s="205"/>
      <c r="EXM58" s="205"/>
      <c r="EXN58" s="205"/>
      <c r="EXO58" s="205"/>
      <c r="EXP58" s="205"/>
      <c r="EXQ58" s="205"/>
      <c r="EXR58" s="205"/>
      <c r="EXS58" s="205"/>
      <c r="EXT58" s="205"/>
      <c r="EXU58" s="205"/>
      <c r="EXV58" s="205"/>
      <c r="EXW58" s="205"/>
      <c r="EXX58" s="205"/>
      <c r="EXY58" s="205"/>
      <c r="EXZ58" s="205"/>
      <c r="EYA58" s="205"/>
      <c r="EYB58" s="205"/>
      <c r="EYC58" s="205"/>
      <c r="EYD58" s="205"/>
      <c r="EYE58" s="205"/>
      <c r="EYF58" s="205"/>
      <c r="EYG58" s="205"/>
      <c r="EYH58" s="205"/>
      <c r="EYI58" s="205"/>
      <c r="EYJ58" s="205"/>
      <c r="EYK58" s="205"/>
      <c r="EYL58" s="205"/>
      <c r="EYM58" s="205"/>
      <c r="EYN58" s="205"/>
      <c r="EYO58" s="205"/>
      <c r="EYP58" s="205"/>
      <c r="EYQ58" s="205"/>
      <c r="EYR58" s="205"/>
      <c r="EYS58" s="205"/>
      <c r="EYT58" s="205"/>
      <c r="EYU58" s="205"/>
      <c r="EYV58" s="205"/>
      <c r="EYW58" s="205"/>
      <c r="EYX58" s="205"/>
      <c r="EYY58" s="205"/>
      <c r="EYZ58" s="205"/>
      <c r="EZA58" s="205"/>
      <c r="EZB58" s="205"/>
      <c r="EZC58" s="205"/>
      <c r="EZD58" s="205"/>
      <c r="EZE58" s="205"/>
      <c r="EZF58" s="205"/>
      <c r="EZG58" s="205"/>
      <c r="EZH58" s="205"/>
      <c r="EZI58" s="205"/>
      <c r="EZJ58" s="205"/>
      <c r="EZK58" s="205"/>
      <c r="EZL58" s="205"/>
      <c r="EZM58" s="205"/>
      <c r="EZN58" s="205"/>
      <c r="EZO58" s="205"/>
      <c r="EZP58" s="205"/>
      <c r="EZQ58" s="205"/>
      <c r="EZR58" s="205"/>
      <c r="EZS58" s="205"/>
      <c r="EZT58" s="205"/>
      <c r="EZU58" s="205"/>
      <c r="EZV58" s="205"/>
      <c r="EZW58" s="205"/>
      <c r="EZX58" s="205"/>
      <c r="EZY58" s="205"/>
      <c r="EZZ58" s="205"/>
      <c r="FAA58" s="205"/>
      <c r="FAB58" s="205"/>
      <c r="FAC58" s="205"/>
      <c r="FAD58" s="205"/>
      <c r="FAE58" s="205"/>
      <c r="FAF58" s="205"/>
      <c r="FAG58" s="205"/>
      <c r="FAH58" s="205"/>
      <c r="FAI58" s="205"/>
      <c r="FAJ58" s="205"/>
      <c r="FAK58" s="205"/>
      <c r="FAL58" s="205"/>
      <c r="FAM58" s="205"/>
      <c r="FAN58" s="205"/>
      <c r="FAO58" s="205"/>
      <c r="FAP58" s="205"/>
      <c r="FAQ58" s="205"/>
      <c r="FAR58" s="205"/>
      <c r="FAS58" s="205"/>
      <c r="FAT58" s="205"/>
      <c r="FAU58" s="205"/>
      <c r="FAV58" s="205"/>
      <c r="FAW58" s="205"/>
      <c r="FAX58" s="205"/>
      <c r="FAY58" s="205"/>
      <c r="FAZ58" s="205"/>
      <c r="FBA58" s="205"/>
      <c r="FBB58" s="205"/>
      <c r="FBC58" s="205"/>
      <c r="FBD58" s="205"/>
      <c r="FBE58" s="205"/>
      <c r="FBF58" s="205"/>
      <c r="FBG58" s="205"/>
      <c r="FBH58" s="205"/>
      <c r="FBI58" s="205"/>
      <c r="FBJ58" s="205"/>
      <c r="FBK58" s="205"/>
      <c r="FBL58" s="205"/>
      <c r="FBM58" s="205"/>
      <c r="FBN58" s="205"/>
      <c r="FBO58" s="205"/>
      <c r="FBP58" s="205"/>
      <c r="FBQ58" s="205"/>
      <c r="FBR58" s="205"/>
      <c r="FBS58" s="205"/>
      <c r="FBT58" s="205"/>
      <c r="FBU58" s="205"/>
      <c r="FBV58" s="205"/>
      <c r="FBW58" s="205"/>
      <c r="FBX58" s="205"/>
      <c r="FBY58" s="205"/>
      <c r="FBZ58" s="205"/>
      <c r="FCA58" s="205"/>
      <c r="FCB58" s="205"/>
      <c r="FCC58" s="205"/>
      <c r="FCD58" s="205"/>
      <c r="FCE58" s="205"/>
      <c r="FCF58" s="205"/>
      <c r="FCG58" s="205"/>
      <c r="FCH58" s="205"/>
      <c r="FCI58" s="205"/>
      <c r="FCJ58" s="205"/>
      <c r="FCK58" s="205"/>
      <c r="FCL58" s="205"/>
      <c r="FCM58" s="205"/>
      <c r="FCN58" s="205"/>
      <c r="FCO58" s="205"/>
      <c r="FCP58" s="205"/>
      <c r="FCQ58" s="205"/>
      <c r="FCR58" s="205"/>
      <c r="FCS58" s="205"/>
      <c r="FCT58" s="205"/>
      <c r="FCU58" s="205"/>
      <c r="FCV58" s="205"/>
      <c r="FCW58" s="205"/>
      <c r="FCX58" s="205"/>
      <c r="FCY58" s="205"/>
      <c r="FCZ58" s="205"/>
      <c r="FDA58" s="205"/>
      <c r="FDB58" s="205"/>
      <c r="FDC58" s="205"/>
      <c r="FDD58" s="205"/>
      <c r="FDE58" s="205"/>
      <c r="FDF58" s="205"/>
      <c r="FDG58" s="205"/>
      <c r="FDH58" s="205"/>
      <c r="FDI58" s="205"/>
      <c r="FDJ58" s="205"/>
      <c r="FDK58" s="205"/>
      <c r="FDL58" s="205"/>
      <c r="FDM58" s="205"/>
      <c r="FDN58" s="205"/>
      <c r="FDO58" s="205"/>
      <c r="FDP58" s="205"/>
      <c r="FDQ58" s="205"/>
      <c r="FDR58" s="205"/>
      <c r="FDS58" s="205"/>
      <c r="FDT58" s="205"/>
      <c r="FDU58" s="205"/>
      <c r="FDV58" s="205"/>
      <c r="FDW58" s="205"/>
      <c r="FDX58" s="205"/>
      <c r="FDY58" s="205"/>
      <c r="FDZ58" s="205"/>
      <c r="FEA58" s="205"/>
      <c r="FEB58" s="205"/>
      <c r="FEC58" s="205"/>
      <c r="FED58" s="205"/>
      <c r="FEE58" s="205"/>
      <c r="FEF58" s="205"/>
      <c r="FEG58" s="205"/>
      <c r="FEH58" s="205"/>
      <c r="FEI58" s="205"/>
      <c r="FEJ58" s="205"/>
      <c r="FEK58" s="205"/>
      <c r="FEL58" s="205"/>
      <c r="FEM58" s="205"/>
      <c r="FEN58" s="205"/>
      <c r="FEO58" s="205"/>
      <c r="FEP58" s="205"/>
      <c r="FEQ58" s="205"/>
      <c r="FER58" s="205"/>
      <c r="FES58" s="205"/>
      <c r="FET58" s="205"/>
      <c r="FEU58" s="205"/>
      <c r="FEV58" s="205"/>
      <c r="FEW58" s="205"/>
      <c r="FEX58" s="205"/>
      <c r="FEY58" s="205"/>
      <c r="FEZ58" s="205"/>
      <c r="FFA58" s="205"/>
      <c r="FFB58" s="205"/>
      <c r="FFC58" s="205"/>
      <c r="FFD58" s="205"/>
      <c r="FFE58" s="205"/>
      <c r="FFF58" s="205"/>
      <c r="FFG58" s="205"/>
      <c r="FFH58" s="205"/>
      <c r="FFI58" s="205"/>
      <c r="FFJ58" s="205"/>
      <c r="FFK58" s="205"/>
      <c r="FFL58" s="205"/>
      <c r="FFM58" s="205"/>
      <c r="FFN58" s="205"/>
      <c r="FFO58" s="205"/>
      <c r="FFP58" s="205"/>
      <c r="FFQ58" s="205"/>
      <c r="FFR58" s="205"/>
      <c r="FFS58" s="205"/>
      <c r="FFT58" s="205"/>
      <c r="FFU58" s="205"/>
      <c r="FFV58" s="205"/>
      <c r="FFW58" s="205"/>
      <c r="FFX58" s="205"/>
      <c r="FFY58" s="205"/>
      <c r="FFZ58" s="205"/>
      <c r="FGA58" s="205"/>
      <c r="FGB58" s="205"/>
      <c r="FGC58" s="205"/>
      <c r="FGD58" s="205"/>
      <c r="FGE58" s="205"/>
      <c r="FGF58" s="205"/>
      <c r="FGG58" s="205"/>
      <c r="FGH58" s="205"/>
      <c r="FGI58" s="205"/>
      <c r="FGJ58" s="205"/>
      <c r="FGK58" s="205"/>
      <c r="FGL58" s="205"/>
      <c r="FGM58" s="205"/>
      <c r="FGN58" s="205"/>
      <c r="FGO58" s="205"/>
      <c r="FGP58" s="205"/>
      <c r="FGQ58" s="205"/>
      <c r="FGR58" s="205"/>
      <c r="FGS58" s="205"/>
      <c r="FGT58" s="205"/>
      <c r="FGU58" s="205"/>
      <c r="FGV58" s="205"/>
      <c r="FGW58" s="205"/>
      <c r="FGX58" s="205"/>
      <c r="FGY58" s="205"/>
      <c r="FGZ58" s="205"/>
      <c r="FHA58" s="205"/>
      <c r="FHB58" s="205"/>
      <c r="FHC58" s="205"/>
      <c r="FHD58" s="205"/>
      <c r="FHE58" s="205"/>
      <c r="FHF58" s="205"/>
      <c r="FHG58" s="205"/>
      <c r="FHH58" s="205"/>
      <c r="FHI58" s="205"/>
      <c r="FHJ58" s="205"/>
      <c r="FHK58" s="205"/>
      <c r="FHL58" s="205"/>
      <c r="FHM58" s="205"/>
      <c r="FHN58" s="205"/>
      <c r="FHO58" s="205"/>
      <c r="FHP58" s="205"/>
      <c r="FHQ58" s="205"/>
      <c r="FHR58" s="205"/>
      <c r="FHS58" s="205"/>
      <c r="FHT58" s="205"/>
      <c r="FHU58" s="205"/>
      <c r="FHV58" s="205"/>
      <c r="FHW58" s="205"/>
      <c r="FHX58" s="205"/>
      <c r="FHY58" s="205"/>
      <c r="FHZ58" s="205"/>
      <c r="FIA58" s="205"/>
      <c r="FIB58" s="205"/>
      <c r="FIC58" s="205"/>
      <c r="FID58" s="205"/>
      <c r="FIE58" s="205"/>
      <c r="FIF58" s="205"/>
      <c r="FIG58" s="205"/>
      <c r="FIH58" s="205"/>
      <c r="FII58" s="205"/>
      <c r="FIJ58" s="205"/>
      <c r="FIK58" s="205"/>
      <c r="FIL58" s="205"/>
      <c r="FIM58" s="205"/>
      <c r="FIN58" s="205"/>
      <c r="FIO58" s="205"/>
      <c r="FIP58" s="205"/>
      <c r="FIQ58" s="205"/>
      <c r="FIR58" s="205"/>
      <c r="FIS58" s="205"/>
      <c r="FIT58" s="205"/>
      <c r="FIU58" s="205"/>
      <c r="FIV58" s="205"/>
      <c r="FIW58" s="205"/>
      <c r="FIX58" s="205"/>
      <c r="FIY58" s="205"/>
      <c r="FIZ58" s="205"/>
      <c r="FJA58" s="205"/>
      <c r="FJB58" s="205"/>
      <c r="FJC58" s="205"/>
      <c r="FJD58" s="205"/>
      <c r="FJE58" s="205"/>
      <c r="FJF58" s="205"/>
      <c r="FJG58" s="205"/>
      <c r="FJH58" s="205"/>
      <c r="FJI58" s="205"/>
      <c r="FJJ58" s="205"/>
      <c r="FJK58" s="205"/>
      <c r="FJL58" s="205"/>
      <c r="FJM58" s="205"/>
      <c r="FJN58" s="205"/>
      <c r="FJO58" s="205"/>
      <c r="FJP58" s="205"/>
      <c r="FJQ58" s="205"/>
      <c r="FJR58" s="205"/>
      <c r="FJS58" s="205"/>
      <c r="FJT58" s="205"/>
      <c r="FJU58" s="205"/>
      <c r="FJV58" s="205"/>
      <c r="FJW58" s="205"/>
      <c r="FJX58" s="205"/>
      <c r="FJY58" s="205"/>
      <c r="FJZ58" s="205"/>
      <c r="FKA58" s="205"/>
      <c r="FKB58" s="205"/>
      <c r="FKC58" s="205"/>
      <c r="FKD58" s="205"/>
      <c r="FKE58" s="205"/>
      <c r="FKF58" s="205"/>
      <c r="FKG58" s="205"/>
      <c r="FKH58" s="205"/>
      <c r="FKI58" s="205"/>
      <c r="FKJ58" s="205"/>
      <c r="FKK58" s="205"/>
      <c r="FKL58" s="205"/>
      <c r="FKM58" s="205"/>
      <c r="FKN58" s="205"/>
      <c r="FKO58" s="205"/>
      <c r="FKP58" s="205"/>
      <c r="FKQ58" s="205"/>
      <c r="FKR58" s="205"/>
      <c r="FKS58" s="205"/>
      <c r="FKT58" s="205"/>
      <c r="FKU58" s="205"/>
      <c r="FKV58" s="205"/>
      <c r="FKW58" s="205"/>
      <c r="FKX58" s="205"/>
      <c r="FKY58" s="205"/>
      <c r="FKZ58" s="205"/>
      <c r="FLA58" s="205"/>
      <c r="FLB58" s="205"/>
      <c r="FLC58" s="205"/>
      <c r="FLD58" s="205"/>
      <c r="FLE58" s="205"/>
      <c r="FLF58" s="205"/>
      <c r="FLG58" s="205"/>
      <c r="FLH58" s="205"/>
      <c r="FLI58" s="205"/>
      <c r="FLJ58" s="205"/>
      <c r="FLK58" s="205"/>
      <c r="FLL58" s="205"/>
      <c r="FLM58" s="205"/>
      <c r="FLN58" s="205"/>
      <c r="FLO58" s="205"/>
      <c r="FLP58" s="205"/>
      <c r="FLQ58" s="205"/>
      <c r="FLR58" s="205"/>
      <c r="FLS58" s="205"/>
      <c r="FLT58" s="205"/>
      <c r="FLU58" s="205"/>
      <c r="FLV58" s="205"/>
      <c r="FLW58" s="205"/>
      <c r="FLX58" s="205"/>
      <c r="FLY58" s="205"/>
      <c r="FLZ58" s="205"/>
      <c r="FMA58" s="205"/>
      <c r="FMB58" s="205"/>
      <c r="FMC58" s="205"/>
      <c r="FMD58" s="205"/>
      <c r="FME58" s="205"/>
      <c r="FMF58" s="205"/>
      <c r="FMG58" s="205"/>
      <c r="FMH58" s="205"/>
      <c r="FMI58" s="205"/>
      <c r="FMJ58" s="205"/>
      <c r="FMK58" s="205"/>
      <c r="FML58" s="205"/>
      <c r="FMM58" s="205"/>
      <c r="FMN58" s="205"/>
      <c r="FMO58" s="205"/>
      <c r="FMP58" s="205"/>
      <c r="FMQ58" s="205"/>
      <c r="FMR58" s="205"/>
      <c r="FMS58" s="205"/>
      <c r="FMT58" s="205"/>
      <c r="FMU58" s="205"/>
      <c r="FMV58" s="205"/>
      <c r="FMW58" s="205"/>
      <c r="FMX58" s="205"/>
      <c r="FMY58" s="205"/>
      <c r="FMZ58" s="205"/>
      <c r="FNA58" s="205"/>
      <c r="FNB58" s="205"/>
      <c r="FNC58" s="205"/>
      <c r="FND58" s="205"/>
      <c r="FNE58" s="205"/>
      <c r="FNF58" s="205"/>
      <c r="FNG58" s="205"/>
      <c r="FNH58" s="205"/>
      <c r="FNI58" s="205"/>
      <c r="FNJ58" s="205"/>
      <c r="FNK58" s="205"/>
      <c r="FNL58" s="205"/>
      <c r="FNM58" s="205"/>
      <c r="FNN58" s="205"/>
      <c r="FNO58" s="205"/>
      <c r="FNP58" s="205"/>
      <c r="FNQ58" s="205"/>
      <c r="FNR58" s="205"/>
      <c r="FNS58" s="205"/>
      <c r="FNT58" s="205"/>
      <c r="FNU58" s="205"/>
      <c r="FNV58" s="205"/>
      <c r="FNW58" s="205"/>
      <c r="FNX58" s="205"/>
      <c r="FNY58" s="205"/>
      <c r="FNZ58" s="205"/>
      <c r="FOA58" s="205"/>
      <c r="FOB58" s="205"/>
      <c r="FOC58" s="205"/>
      <c r="FOD58" s="205"/>
      <c r="FOE58" s="205"/>
      <c r="FOF58" s="205"/>
      <c r="FOG58" s="205"/>
      <c r="FOH58" s="205"/>
      <c r="FOI58" s="205"/>
      <c r="FOJ58" s="205"/>
      <c r="FOK58" s="205"/>
      <c r="FOL58" s="205"/>
      <c r="FOM58" s="205"/>
      <c r="FON58" s="205"/>
      <c r="FOO58" s="205"/>
      <c r="FOP58" s="205"/>
      <c r="FOQ58" s="205"/>
      <c r="FOR58" s="205"/>
      <c r="FOS58" s="205"/>
      <c r="FOT58" s="205"/>
      <c r="FOU58" s="205"/>
      <c r="FOV58" s="205"/>
      <c r="FOW58" s="205"/>
      <c r="FOX58" s="205"/>
      <c r="FOY58" s="205"/>
      <c r="FOZ58" s="205"/>
      <c r="FPA58" s="205"/>
      <c r="FPB58" s="205"/>
      <c r="FPC58" s="205"/>
      <c r="FPD58" s="205"/>
      <c r="FPE58" s="205"/>
      <c r="FPF58" s="205"/>
      <c r="FPG58" s="205"/>
      <c r="FPH58" s="205"/>
      <c r="FPI58" s="205"/>
      <c r="FPJ58" s="205"/>
      <c r="FPK58" s="205"/>
      <c r="FPL58" s="205"/>
      <c r="FPM58" s="205"/>
      <c r="FPN58" s="205"/>
      <c r="FPO58" s="205"/>
      <c r="FPP58" s="205"/>
      <c r="FPQ58" s="205"/>
      <c r="FPR58" s="205"/>
      <c r="FPS58" s="205"/>
      <c r="FPT58" s="205"/>
      <c r="FPU58" s="205"/>
      <c r="FPV58" s="205"/>
      <c r="FPW58" s="205"/>
      <c r="FPX58" s="205"/>
      <c r="FPY58" s="205"/>
      <c r="FPZ58" s="205"/>
      <c r="FQA58" s="205"/>
      <c r="FQB58" s="205"/>
      <c r="FQC58" s="205"/>
      <c r="FQD58" s="205"/>
      <c r="FQE58" s="205"/>
      <c r="FQF58" s="205"/>
      <c r="FQG58" s="205"/>
      <c r="FQH58" s="205"/>
      <c r="FQI58" s="205"/>
      <c r="FQJ58" s="205"/>
      <c r="FQK58" s="205"/>
      <c r="FQL58" s="205"/>
      <c r="FQM58" s="205"/>
      <c r="FQN58" s="205"/>
      <c r="FQO58" s="205"/>
      <c r="FQP58" s="205"/>
      <c r="FQQ58" s="205"/>
      <c r="FQR58" s="205"/>
      <c r="FQS58" s="205"/>
      <c r="FQT58" s="205"/>
      <c r="FQU58" s="205"/>
      <c r="FQV58" s="205"/>
      <c r="FQW58" s="205"/>
      <c r="FQX58" s="205"/>
      <c r="FQY58" s="205"/>
      <c r="FQZ58" s="205"/>
      <c r="FRA58" s="205"/>
      <c r="FRB58" s="205"/>
      <c r="FRC58" s="205"/>
      <c r="FRD58" s="205"/>
      <c r="FRE58" s="205"/>
      <c r="FRF58" s="205"/>
      <c r="FRG58" s="205"/>
      <c r="FRH58" s="205"/>
      <c r="FRI58" s="205"/>
      <c r="FRJ58" s="205"/>
      <c r="FRK58" s="205"/>
      <c r="FRL58" s="205"/>
      <c r="FRM58" s="205"/>
      <c r="FRN58" s="205"/>
      <c r="FRO58" s="205"/>
      <c r="FRP58" s="205"/>
      <c r="FRQ58" s="205"/>
      <c r="FRR58" s="205"/>
      <c r="FRS58" s="205"/>
      <c r="FRT58" s="205"/>
      <c r="FRU58" s="205"/>
      <c r="FRV58" s="205"/>
      <c r="FRW58" s="205"/>
      <c r="FRX58" s="205"/>
      <c r="FRY58" s="205"/>
      <c r="FRZ58" s="205"/>
      <c r="FSA58" s="205"/>
      <c r="FSB58" s="205"/>
      <c r="FSC58" s="205"/>
      <c r="FSD58" s="205"/>
      <c r="FSE58" s="205"/>
      <c r="FSF58" s="205"/>
      <c r="FSG58" s="205"/>
      <c r="FSH58" s="205"/>
      <c r="FSI58" s="205"/>
      <c r="FSJ58" s="205"/>
      <c r="FSK58" s="205"/>
      <c r="FSL58" s="205"/>
      <c r="FSM58" s="205"/>
      <c r="FSN58" s="205"/>
      <c r="FSO58" s="205"/>
      <c r="FSP58" s="205"/>
      <c r="FSQ58" s="205"/>
      <c r="FSR58" s="205"/>
      <c r="FSS58" s="205"/>
      <c r="FST58" s="205"/>
      <c r="FSU58" s="205"/>
      <c r="FSV58" s="205"/>
      <c r="FSW58" s="205"/>
      <c r="FSX58" s="205"/>
      <c r="FSY58" s="205"/>
      <c r="FSZ58" s="205"/>
      <c r="FTA58" s="205"/>
      <c r="FTB58" s="205"/>
      <c r="FTC58" s="205"/>
      <c r="FTD58" s="205"/>
      <c r="FTE58" s="205"/>
      <c r="FTF58" s="205"/>
      <c r="FTG58" s="205"/>
      <c r="FTH58" s="205"/>
      <c r="FTI58" s="205"/>
      <c r="FTJ58" s="205"/>
      <c r="FTK58" s="205"/>
      <c r="FTL58" s="205"/>
      <c r="FTM58" s="205"/>
      <c r="FTN58" s="205"/>
      <c r="FTO58" s="205"/>
      <c r="FTP58" s="205"/>
      <c r="FTQ58" s="205"/>
      <c r="FTR58" s="205"/>
      <c r="FTS58" s="205"/>
      <c r="FTT58" s="205"/>
      <c r="FTU58" s="205"/>
      <c r="FTV58" s="205"/>
      <c r="FTW58" s="205"/>
      <c r="FTX58" s="205"/>
      <c r="FTY58" s="205"/>
      <c r="FTZ58" s="205"/>
      <c r="FUA58" s="205"/>
      <c r="FUB58" s="205"/>
      <c r="FUC58" s="205"/>
      <c r="FUD58" s="205"/>
      <c r="FUE58" s="205"/>
      <c r="FUF58" s="205"/>
      <c r="FUG58" s="205"/>
      <c r="FUH58" s="205"/>
      <c r="FUI58" s="205"/>
      <c r="FUJ58" s="205"/>
      <c r="FUK58" s="205"/>
      <c r="FUL58" s="205"/>
      <c r="FUM58" s="205"/>
      <c r="FUN58" s="205"/>
      <c r="FUO58" s="205"/>
      <c r="FUP58" s="205"/>
      <c r="FUQ58" s="205"/>
      <c r="FUR58" s="205"/>
      <c r="FUS58" s="205"/>
      <c r="FUT58" s="205"/>
      <c r="FUU58" s="205"/>
      <c r="FUV58" s="205"/>
      <c r="FUW58" s="205"/>
      <c r="FUX58" s="205"/>
      <c r="FUY58" s="205"/>
      <c r="FUZ58" s="205"/>
      <c r="FVA58" s="205"/>
      <c r="FVB58" s="205"/>
      <c r="FVC58" s="205"/>
      <c r="FVD58" s="205"/>
      <c r="FVE58" s="205"/>
      <c r="FVF58" s="205"/>
      <c r="FVG58" s="205"/>
      <c r="FVH58" s="205"/>
      <c r="FVI58" s="205"/>
      <c r="FVJ58" s="205"/>
      <c r="FVK58" s="205"/>
      <c r="FVL58" s="205"/>
      <c r="FVM58" s="205"/>
      <c r="FVN58" s="205"/>
      <c r="FVO58" s="205"/>
      <c r="FVP58" s="205"/>
      <c r="FVQ58" s="205"/>
      <c r="FVR58" s="205"/>
      <c r="FVS58" s="205"/>
      <c r="FVT58" s="205"/>
      <c r="FVU58" s="205"/>
      <c r="FVV58" s="205"/>
      <c r="FVW58" s="205"/>
      <c r="FVX58" s="205"/>
      <c r="FVY58" s="205"/>
      <c r="FVZ58" s="205"/>
      <c r="FWA58" s="205"/>
      <c r="FWB58" s="205"/>
      <c r="FWC58" s="205"/>
      <c r="FWD58" s="205"/>
      <c r="FWE58" s="205"/>
      <c r="FWF58" s="205"/>
      <c r="FWG58" s="205"/>
      <c r="FWH58" s="205"/>
      <c r="FWI58" s="205"/>
      <c r="FWJ58" s="205"/>
      <c r="FWK58" s="205"/>
      <c r="FWL58" s="205"/>
      <c r="FWM58" s="205"/>
      <c r="FWN58" s="205"/>
      <c r="FWO58" s="205"/>
      <c r="FWP58" s="205"/>
      <c r="FWQ58" s="205"/>
      <c r="FWR58" s="205"/>
      <c r="FWS58" s="205"/>
      <c r="FWT58" s="205"/>
      <c r="FWU58" s="205"/>
      <c r="FWV58" s="205"/>
      <c r="FWW58" s="205"/>
      <c r="FWX58" s="205"/>
      <c r="FWY58" s="205"/>
      <c r="FWZ58" s="205"/>
      <c r="FXA58" s="205"/>
      <c r="FXB58" s="205"/>
      <c r="FXC58" s="205"/>
      <c r="FXD58" s="205"/>
      <c r="FXE58" s="205"/>
      <c r="FXF58" s="205"/>
      <c r="FXG58" s="205"/>
      <c r="FXH58" s="205"/>
      <c r="FXI58" s="205"/>
      <c r="FXJ58" s="205"/>
      <c r="FXK58" s="205"/>
      <c r="FXL58" s="205"/>
      <c r="FXM58" s="205"/>
      <c r="FXN58" s="205"/>
      <c r="FXO58" s="205"/>
      <c r="FXP58" s="205"/>
      <c r="FXQ58" s="205"/>
      <c r="FXR58" s="205"/>
      <c r="FXS58" s="205"/>
      <c r="FXT58" s="205"/>
      <c r="FXU58" s="205"/>
      <c r="FXV58" s="205"/>
      <c r="FXW58" s="205"/>
      <c r="FXX58" s="205"/>
      <c r="FXY58" s="205"/>
      <c r="FXZ58" s="205"/>
      <c r="FYA58" s="205"/>
      <c r="FYB58" s="205"/>
      <c r="FYC58" s="205"/>
      <c r="FYD58" s="205"/>
      <c r="FYE58" s="205"/>
      <c r="FYF58" s="205"/>
      <c r="FYG58" s="205"/>
      <c r="FYH58" s="205"/>
      <c r="FYI58" s="205"/>
      <c r="FYJ58" s="205"/>
      <c r="FYK58" s="205"/>
      <c r="FYL58" s="205"/>
      <c r="FYM58" s="205"/>
      <c r="FYN58" s="205"/>
      <c r="FYO58" s="205"/>
      <c r="FYP58" s="205"/>
      <c r="FYQ58" s="205"/>
      <c r="FYR58" s="205"/>
      <c r="FYS58" s="205"/>
      <c r="FYT58" s="205"/>
      <c r="FYU58" s="205"/>
      <c r="FYV58" s="205"/>
      <c r="FYW58" s="205"/>
      <c r="FYX58" s="205"/>
      <c r="FYY58" s="205"/>
      <c r="FYZ58" s="205"/>
      <c r="FZA58" s="205"/>
      <c r="FZB58" s="205"/>
      <c r="FZC58" s="205"/>
      <c r="FZD58" s="205"/>
      <c r="FZE58" s="205"/>
      <c r="FZF58" s="205"/>
      <c r="FZG58" s="205"/>
      <c r="FZH58" s="205"/>
      <c r="FZI58" s="205"/>
      <c r="FZJ58" s="205"/>
      <c r="FZK58" s="205"/>
      <c r="FZL58" s="205"/>
      <c r="FZM58" s="205"/>
      <c r="FZN58" s="205"/>
      <c r="FZO58" s="205"/>
      <c r="FZP58" s="205"/>
      <c r="FZQ58" s="205"/>
      <c r="FZR58" s="205"/>
      <c r="FZS58" s="205"/>
      <c r="FZT58" s="205"/>
      <c r="FZU58" s="205"/>
      <c r="FZV58" s="205"/>
      <c r="FZW58" s="205"/>
      <c r="FZX58" s="205"/>
      <c r="FZY58" s="205"/>
      <c r="FZZ58" s="205"/>
      <c r="GAA58" s="205"/>
      <c r="GAB58" s="205"/>
      <c r="GAC58" s="205"/>
      <c r="GAD58" s="205"/>
      <c r="GAE58" s="205"/>
      <c r="GAF58" s="205"/>
      <c r="GAG58" s="205"/>
      <c r="GAH58" s="205"/>
      <c r="GAI58" s="205"/>
      <c r="GAJ58" s="205"/>
      <c r="GAK58" s="205"/>
      <c r="GAL58" s="205"/>
      <c r="GAM58" s="205"/>
      <c r="GAN58" s="205"/>
      <c r="GAO58" s="205"/>
      <c r="GAP58" s="205"/>
      <c r="GAQ58" s="205"/>
      <c r="GAR58" s="205"/>
      <c r="GAS58" s="205"/>
      <c r="GAT58" s="205"/>
      <c r="GAU58" s="205"/>
      <c r="GAV58" s="205"/>
      <c r="GAW58" s="205"/>
      <c r="GAX58" s="205"/>
      <c r="GAY58" s="205"/>
      <c r="GAZ58" s="205"/>
      <c r="GBA58" s="205"/>
      <c r="GBB58" s="205"/>
      <c r="GBC58" s="205"/>
      <c r="GBD58" s="205"/>
      <c r="GBE58" s="205"/>
      <c r="GBF58" s="205"/>
      <c r="GBG58" s="205"/>
      <c r="GBH58" s="205"/>
      <c r="GBI58" s="205"/>
      <c r="GBJ58" s="205"/>
      <c r="GBK58" s="205"/>
      <c r="GBL58" s="205"/>
      <c r="GBM58" s="205"/>
      <c r="GBN58" s="205"/>
      <c r="GBO58" s="205"/>
      <c r="GBP58" s="205"/>
      <c r="GBQ58" s="205"/>
      <c r="GBR58" s="205"/>
      <c r="GBS58" s="205"/>
      <c r="GBT58" s="205"/>
      <c r="GBU58" s="205"/>
      <c r="GBV58" s="205"/>
      <c r="GBW58" s="205"/>
      <c r="GBX58" s="205"/>
      <c r="GBY58" s="205"/>
      <c r="GBZ58" s="205"/>
      <c r="GCA58" s="205"/>
      <c r="GCB58" s="205"/>
      <c r="GCC58" s="205"/>
      <c r="GCD58" s="205"/>
      <c r="GCE58" s="205"/>
      <c r="GCF58" s="205"/>
      <c r="GCG58" s="205"/>
      <c r="GCH58" s="205"/>
      <c r="GCI58" s="205"/>
      <c r="GCJ58" s="205"/>
      <c r="GCK58" s="205"/>
      <c r="GCL58" s="205"/>
      <c r="GCM58" s="205"/>
      <c r="GCN58" s="205"/>
      <c r="GCO58" s="205"/>
      <c r="GCP58" s="205"/>
      <c r="GCQ58" s="205"/>
      <c r="GCR58" s="205"/>
      <c r="GCS58" s="205"/>
      <c r="GCT58" s="205"/>
      <c r="GCU58" s="205"/>
      <c r="GCV58" s="205"/>
      <c r="GCW58" s="205"/>
      <c r="GCX58" s="205"/>
      <c r="GCY58" s="205"/>
      <c r="GCZ58" s="205"/>
      <c r="GDA58" s="205"/>
      <c r="GDB58" s="205"/>
      <c r="GDC58" s="205"/>
      <c r="GDD58" s="205"/>
      <c r="GDE58" s="205"/>
      <c r="GDF58" s="205"/>
      <c r="GDG58" s="205"/>
      <c r="GDH58" s="205"/>
      <c r="GDI58" s="205"/>
      <c r="GDJ58" s="205"/>
      <c r="GDK58" s="205"/>
      <c r="GDL58" s="205"/>
      <c r="GDM58" s="205"/>
      <c r="GDN58" s="205"/>
      <c r="GDO58" s="205"/>
      <c r="GDP58" s="205"/>
      <c r="GDQ58" s="205"/>
      <c r="GDR58" s="205"/>
      <c r="GDS58" s="205"/>
      <c r="GDT58" s="205"/>
      <c r="GDU58" s="205"/>
      <c r="GDV58" s="205"/>
      <c r="GDW58" s="205"/>
      <c r="GDX58" s="205"/>
      <c r="GDY58" s="205"/>
      <c r="GDZ58" s="205"/>
      <c r="GEA58" s="205"/>
      <c r="GEB58" s="205"/>
      <c r="GEC58" s="205"/>
      <c r="GED58" s="205"/>
      <c r="GEE58" s="205"/>
      <c r="GEF58" s="205"/>
      <c r="GEG58" s="205"/>
      <c r="GEH58" s="205"/>
      <c r="GEI58" s="205"/>
      <c r="GEJ58" s="205"/>
      <c r="GEK58" s="205"/>
      <c r="GEL58" s="205"/>
      <c r="GEM58" s="205"/>
      <c r="GEN58" s="205"/>
      <c r="GEO58" s="205"/>
      <c r="GEP58" s="205"/>
      <c r="GEQ58" s="205"/>
      <c r="GER58" s="205"/>
      <c r="GES58" s="205"/>
      <c r="GET58" s="205"/>
      <c r="GEU58" s="205"/>
      <c r="GEV58" s="205"/>
      <c r="GEW58" s="205"/>
      <c r="GEX58" s="205"/>
      <c r="GEY58" s="205"/>
      <c r="GEZ58" s="205"/>
      <c r="GFA58" s="205"/>
      <c r="GFB58" s="205"/>
      <c r="GFC58" s="205"/>
      <c r="GFD58" s="205"/>
      <c r="GFE58" s="205"/>
      <c r="GFF58" s="205"/>
      <c r="GFG58" s="205"/>
      <c r="GFH58" s="205"/>
      <c r="GFI58" s="205"/>
      <c r="GFJ58" s="205"/>
      <c r="GFK58" s="205"/>
      <c r="GFL58" s="205"/>
      <c r="GFM58" s="205"/>
      <c r="GFN58" s="205"/>
      <c r="GFO58" s="205"/>
      <c r="GFP58" s="205"/>
      <c r="GFQ58" s="205"/>
      <c r="GFR58" s="205"/>
      <c r="GFS58" s="205"/>
      <c r="GFT58" s="205"/>
      <c r="GFU58" s="205"/>
      <c r="GFV58" s="205"/>
      <c r="GFW58" s="205"/>
      <c r="GFX58" s="205"/>
      <c r="GFY58" s="205"/>
      <c r="GFZ58" s="205"/>
      <c r="GGA58" s="205"/>
      <c r="GGB58" s="205"/>
      <c r="GGC58" s="205"/>
      <c r="GGD58" s="205"/>
      <c r="GGE58" s="205"/>
      <c r="GGF58" s="205"/>
      <c r="GGG58" s="205"/>
      <c r="GGH58" s="205"/>
      <c r="GGI58" s="205"/>
      <c r="GGJ58" s="205"/>
      <c r="GGK58" s="205"/>
      <c r="GGL58" s="205"/>
      <c r="GGM58" s="205"/>
      <c r="GGN58" s="205"/>
      <c r="GGO58" s="205"/>
      <c r="GGP58" s="205"/>
      <c r="GGQ58" s="205"/>
      <c r="GGR58" s="205"/>
      <c r="GGS58" s="205"/>
      <c r="GGT58" s="205"/>
      <c r="GGU58" s="205"/>
      <c r="GGV58" s="205"/>
      <c r="GGW58" s="205"/>
      <c r="GGX58" s="205"/>
      <c r="GGY58" s="205"/>
      <c r="GGZ58" s="205"/>
      <c r="GHA58" s="205"/>
      <c r="GHB58" s="205"/>
      <c r="GHC58" s="205"/>
      <c r="GHD58" s="205"/>
      <c r="GHE58" s="205"/>
      <c r="GHF58" s="205"/>
      <c r="GHG58" s="205"/>
      <c r="GHH58" s="205"/>
      <c r="GHI58" s="205"/>
      <c r="GHJ58" s="205"/>
      <c r="GHK58" s="205"/>
      <c r="GHL58" s="205"/>
      <c r="GHM58" s="205"/>
      <c r="GHN58" s="205"/>
      <c r="GHO58" s="205"/>
      <c r="GHP58" s="205"/>
      <c r="GHQ58" s="205"/>
      <c r="GHR58" s="205"/>
      <c r="GHS58" s="205"/>
      <c r="GHT58" s="205"/>
      <c r="GHU58" s="205"/>
      <c r="GHV58" s="205"/>
      <c r="GHW58" s="205"/>
      <c r="GHX58" s="205"/>
      <c r="GHY58" s="205"/>
      <c r="GHZ58" s="205"/>
      <c r="GIA58" s="205"/>
      <c r="GIB58" s="205"/>
      <c r="GIC58" s="205"/>
      <c r="GID58" s="205"/>
      <c r="GIE58" s="205"/>
      <c r="GIF58" s="205"/>
      <c r="GIG58" s="205"/>
      <c r="GIH58" s="205"/>
      <c r="GII58" s="205"/>
      <c r="GIJ58" s="205"/>
      <c r="GIK58" s="205"/>
      <c r="GIL58" s="205"/>
      <c r="GIM58" s="205"/>
      <c r="GIN58" s="205"/>
      <c r="GIO58" s="205"/>
      <c r="GIP58" s="205"/>
      <c r="GIQ58" s="205"/>
      <c r="GIR58" s="205"/>
      <c r="GIS58" s="205"/>
      <c r="GIT58" s="205"/>
      <c r="GIU58" s="205"/>
      <c r="GIV58" s="205"/>
      <c r="GIW58" s="205"/>
      <c r="GIX58" s="205"/>
      <c r="GIY58" s="205"/>
      <c r="GIZ58" s="205"/>
      <c r="GJA58" s="205"/>
      <c r="GJB58" s="205"/>
      <c r="GJC58" s="205"/>
      <c r="GJD58" s="205"/>
      <c r="GJE58" s="205"/>
      <c r="GJF58" s="205"/>
      <c r="GJG58" s="205"/>
      <c r="GJH58" s="205"/>
      <c r="GJI58" s="205"/>
      <c r="GJJ58" s="205"/>
      <c r="GJK58" s="205"/>
      <c r="GJL58" s="205"/>
      <c r="GJM58" s="205"/>
      <c r="GJN58" s="205"/>
      <c r="GJO58" s="205"/>
      <c r="GJP58" s="205"/>
      <c r="GJQ58" s="205"/>
      <c r="GJR58" s="205"/>
      <c r="GJS58" s="205"/>
      <c r="GJT58" s="205"/>
      <c r="GJU58" s="205"/>
      <c r="GJV58" s="205"/>
      <c r="GJW58" s="205"/>
      <c r="GJX58" s="205"/>
      <c r="GJY58" s="205"/>
      <c r="GJZ58" s="205"/>
      <c r="GKA58" s="205"/>
      <c r="GKB58" s="205"/>
      <c r="GKC58" s="205"/>
      <c r="GKD58" s="205"/>
      <c r="GKE58" s="205"/>
      <c r="GKF58" s="205"/>
      <c r="GKG58" s="205"/>
      <c r="GKH58" s="205"/>
      <c r="GKI58" s="205"/>
      <c r="GKJ58" s="205"/>
      <c r="GKK58" s="205"/>
      <c r="GKL58" s="205"/>
      <c r="GKM58" s="205"/>
      <c r="GKN58" s="205"/>
      <c r="GKO58" s="205"/>
      <c r="GKP58" s="205"/>
      <c r="GKQ58" s="205"/>
      <c r="GKR58" s="205"/>
      <c r="GKS58" s="205"/>
      <c r="GKT58" s="205"/>
      <c r="GKU58" s="205"/>
      <c r="GKV58" s="205"/>
      <c r="GKW58" s="205"/>
      <c r="GKX58" s="205"/>
      <c r="GKY58" s="205"/>
      <c r="GKZ58" s="205"/>
      <c r="GLA58" s="205"/>
      <c r="GLB58" s="205"/>
      <c r="GLC58" s="205"/>
      <c r="GLD58" s="205"/>
      <c r="GLE58" s="205"/>
      <c r="GLF58" s="205"/>
      <c r="GLG58" s="205"/>
      <c r="GLH58" s="205"/>
      <c r="GLI58" s="205"/>
      <c r="GLJ58" s="205"/>
      <c r="GLK58" s="205"/>
      <c r="GLL58" s="205"/>
      <c r="GLM58" s="205"/>
      <c r="GLN58" s="205"/>
      <c r="GLO58" s="205"/>
      <c r="GLP58" s="205"/>
      <c r="GLQ58" s="205"/>
      <c r="GLR58" s="205"/>
      <c r="GLS58" s="205"/>
      <c r="GLT58" s="205"/>
      <c r="GLU58" s="205"/>
      <c r="GLV58" s="205"/>
      <c r="GLW58" s="205"/>
      <c r="GLX58" s="205"/>
      <c r="GLY58" s="205"/>
      <c r="GLZ58" s="205"/>
      <c r="GMA58" s="205"/>
      <c r="GMB58" s="205"/>
      <c r="GMC58" s="205"/>
      <c r="GMD58" s="205"/>
      <c r="GME58" s="205"/>
      <c r="GMF58" s="205"/>
      <c r="GMG58" s="205"/>
      <c r="GMH58" s="205"/>
      <c r="GMI58" s="205"/>
      <c r="GMJ58" s="205"/>
      <c r="GMK58" s="205"/>
      <c r="GML58" s="205"/>
      <c r="GMM58" s="205"/>
      <c r="GMN58" s="205"/>
      <c r="GMO58" s="205"/>
      <c r="GMP58" s="205"/>
      <c r="GMQ58" s="205"/>
      <c r="GMR58" s="205"/>
      <c r="GMS58" s="205"/>
      <c r="GMT58" s="205"/>
      <c r="GMU58" s="205"/>
      <c r="GMV58" s="205"/>
      <c r="GMW58" s="205"/>
      <c r="GMX58" s="205"/>
      <c r="GMY58" s="205"/>
      <c r="GMZ58" s="205"/>
      <c r="GNA58" s="205"/>
      <c r="GNB58" s="205"/>
      <c r="GNC58" s="205"/>
      <c r="GND58" s="205"/>
      <c r="GNE58" s="205"/>
      <c r="GNF58" s="205"/>
      <c r="GNG58" s="205"/>
      <c r="GNH58" s="205"/>
      <c r="GNI58" s="205"/>
      <c r="GNJ58" s="205"/>
      <c r="GNK58" s="205"/>
      <c r="GNL58" s="205"/>
      <c r="GNM58" s="205"/>
      <c r="GNN58" s="205"/>
      <c r="GNO58" s="205"/>
      <c r="GNP58" s="205"/>
      <c r="GNQ58" s="205"/>
      <c r="GNR58" s="205"/>
      <c r="GNS58" s="205"/>
      <c r="GNT58" s="205"/>
      <c r="GNU58" s="205"/>
      <c r="GNV58" s="205"/>
      <c r="GNW58" s="205"/>
      <c r="GNX58" s="205"/>
      <c r="GNY58" s="205"/>
      <c r="GNZ58" s="205"/>
      <c r="GOA58" s="205"/>
      <c r="GOB58" s="205"/>
      <c r="GOC58" s="205"/>
      <c r="GOD58" s="205"/>
      <c r="GOE58" s="205"/>
      <c r="GOF58" s="205"/>
      <c r="GOG58" s="205"/>
      <c r="GOH58" s="205"/>
      <c r="GOI58" s="205"/>
      <c r="GOJ58" s="205"/>
      <c r="GOK58" s="205"/>
      <c r="GOL58" s="205"/>
      <c r="GOM58" s="205"/>
      <c r="GON58" s="205"/>
      <c r="GOO58" s="205"/>
      <c r="GOP58" s="205"/>
      <c r="GOQ58" s="205"/>
      <c r="GOR58" s="205"/>
      <c r="GOS58" s="205"/>
      <c r="GOT58" s="205"/>
      <c r="GOU58" s="205"/>
      <c r="GOV58" s="205"/>
      <c r="GOW58" s="205"/>
      <c r="GOX58" s="205"/>
      <c r="GOY58" s="205"/>
      <c r="GOZ58" s="205"/>
      <c r="GPA58" s="205"/>
      <c r="GPB58" s="205"/>
      <c r="GPC58" s="205"/>
      <c r="GPD58" s="205"/>
      <c r="GPE58" s="205"/>
      <c r="GPF58" s="205"/>
      <c r="GPG58" s="205"/>
      <c r="GPH58" s="205"/>
      <c r="GPI58" s="205"/>
      <c r="GPJ58" s="205"/>
      <c r="GPK58" s="205"/>
      <c r="GPL58" s="205"/>
      <c r="GPM58" s="205"/>
      <c r="GPN58" s="205"/>
      <c r="GPO58" s="205"/>
      <c r="GPP58" s="205"/>
      <c r="GPQ58" s="205"/>
      <c r="GPR58" s="205"/>
      <c r="GPS58" s="205"/>
      <c r="GPT58" s="205"/>
      <c r="GPU58" s="205"/>
      <c r="GPV58" s="205"/>
      <c r="GPW58" s="205"/>
      <c r="GPX58" s="205"/>
      <c r="GPY58" s="205"/>
      <c r="GPZ58" s="205"/>
      <c r="GQA58" s="205"/>
      <c r="GQB58" s="205"/>
      <c r="GQC58" s="205"/>
      <c r="GQD58" s="205"/>
      <c r="GQE58" s="205"/>
      <c r="GQF58" s="205"/>
      <c r="GQG58" s="205"/>
      <c r="GQH58" s="205"/>
      <c r="GQI58" s="205"/>
      <c r="GQJ58" s="205"/>
      <c r="GQK58" s="205"/>
      <c r="GQL58" s="205"/>
      <c r="GQM58" s="205"/>
      <c r="GQN58" s="205"/>
      <c r="GQO58" s="205"/>
      <c r="GQP58" s="205"/>
      <c r="GQQ58" s="205"/>
      <c r="GQR58" s="205"/>
      <c r="GQS58" s="205"/>
      <c r="GQT58" s="205"/>
      <c r="GQU58" s="205"/>
      <c r="GQV58" s="205"/>
      <c r="GQW58" s="205"/>
      <c r="GQX58" s="205"/>
      <c r="GQY58" s="205"/>
      <c r="GQZ58" s="205"/>
      <c r="GRA58" s="205"/>
      <c r="GRB58" s="205"/>
      <c r="GRC58" s="205"/>
      <c r="GRD58" s="205"/>
      <c r="GRE58" s="205"/>
      <c r="GRF58" s="205"/>
      <c r="GRG58" s="205"/>
      <c r="GRH58" s="205"/>
      <c r="GRI58" s="205"/>
      <c r="GRJ58" s="205"/>
      <c r="GRK58" s="205"/>
      <c r="GRL58" s="205"/>
      <c r="GRM58" s="205"/>
      <c r="GRN58" s="205"/>
      <c r="GRO58" s="205"/>
      <c r="GRP58" s="205"/>
      <c r="GRQ58" s="205"/>
      <c r="GRR58" s="205"/>
      <c r="GRS58" s="205"/>
      <c r="GRT58" s="205"/>
      <c r="GRU58" s="205"/>
      <c r="GRV58" s="205"/>
      <c r="GRW58" s="205"/>
      <c r="GRX58" s="205"/>
      <c r="GRY58" s="205"/>
      <c r="GRZ58" s="205"/>
      <c r="GSA58" s="205"/>
      <c r="GSB58" s="205"/>
      <c r="GSC58" s="205"/>
      <c r="GSD58" s="205"/>
      <c r="GSE58" s="205"/>
      <c r="GSF58" s="205"/>
      <c r="GSG58" s="205"/>
      <c r="GSH58" s="205"/>
      <c r="GSI58" s="205"/>
      <c r="GSJ58" s="205"/>
      <c r="GSK58" s="205"/>
      <c r="GSL58" s="205"/>
      <c r="GSM58" s="205"/>
      <c r="GSN58" s="205"/>
      <c r="GSO58" s="205"/>
      <c r="GSP58" s="205"/>
      <c r="GSQ58" s="205"/>
      <c r="GSR58" s="205"/>
      <c r="GSS58" s="205"/>
      <c r="GST58" s="205"/>
      <c r="GSU58" s="205"/>
      <c r="GSV58" s="205"/>
      <c r="GSW58" s="205"/>
      <c r="GSX58" s="205"/>
      <c r="GSY58" s="205"/>
      <c r="GSZ58" s="205"/>
      <c r="GTA58" s="205"/>
      <c r="GTB58" s="205"/>
      <c r="GTC58" s="205"/>
      <c r="GTD58" s="205"/>
      <c r="GTE58" s="205"/>
      <c r="GTF58" s="205"/>
      <c r="GTG58" s="205"/>
      <c r="GTH58" s="205"/>
      <c r="GTI58" s="205"/>
      <c r="GTJ58" s="205"/>
      <c r="GTK58" s="205"/>
      <c r="GTL58" s="205"/>
      <c r="GTM58" s="205"/>
      <c r="GTN58" s="205"/>
      <c r="GTO58" s="205"/>
      <c r="GTP58" s="205"/>
      <c r="GTQ58" s="205"/>
      <c r="GTR58" s="205"/>
      <c r="GTS58" s="205"/>
      <c r="GTT58" s="205"/>
      <c r="GTU58" s="205"/>
      <c r="GTV58" s="205"/>
      <c r="GTW58" s="205"/>
      <c r="GTX58" s="205"/>
      <c r="GTY58" s="205"/>
      <c r="GTZ58" s="205"/>
      <c r="GUA58" s="205"/>
      <c r="GUB58" s="205"/>
      <c r="GUC58" s="205"/>
      <c r="GUD58" s="205"/>
      <c r="GUE58" s="205"/>
      <c r="GUF58" s="205"/>
      <c r="GUG58" s="205"/>
      <c r="GUH58" s="205"/>
      <c r="GUI58" s="205"/>
      <c r="GUJ58" s="205"/>
      <c r="GUK58" s="205"/>
      <c r="GUL58" s="205"/>
      <c r="GUM58" s="205"/>
      <c r="GUN58" s="205"/>
      <c r="GUO58" s="205"/>
      <c r="GUP58" s="205"/>
      <c r="GUQ58" s="205"/>
      <c r="GUR58" s="205"/>
      <c r="GUS58" s="205"/>
      <c r="GUT58" s="205"/>
      <c r="GUU58" s="205"/>
      <c r="GUV58" s="205"/>
      <c r="GUW58" s="205"/>
      <c r="GUX58" s="205"/>
      <c r="GUY58" s="205"/>
      <c r="GUZ58" s="205"/>
      <c r="GVA58" s="205"/>
      <c r="GVB58" s="205"/>
      <c r="GVC58" s="205"/>
      <c r="GVD58" s="205"/>
      <c r="GVE58" s="205"/>
      <c r="GVF58" s="205"/>
      <c r="GVG58" s="205"/>
      <c r="GVH58" s="205"/>
      <c r="GVI58" s="205"/>
      <c r="GVJ58" s="205"/>
      <c r="GVK58" s="205"/>
      <c r="GVL58" s="205"/>
      <c r="GVM58" s="205"/>
      <c r="GVN58" s="205"/>
      <c r="GVO58" s="205"/>
      <c r="GVP58" s="205"/>
      <c r="GVQ58" s="205"/>
      <c r="GVR58" s="205"/>
      <c r="GVS58" s="205"/>
      <c r="GVT58" s="205"/>
      <c r="GVU58" s="205"/>
      <c r="GVV58" s="205"/>
      <c r="GVW58" s="205"/>
      <c r="GVX58" s="205"/>
      <c r="GVY58" s="205"/>
      <c r="GVZ58" s="205"/>
      <c r="GWA58" s="205"/>
      <c r="GWB58" s="205"/>
      <c r="GWC58" s="205"/>
      <c r="GWD58" s="205"/>
      <c r="GWE58" s="205"/>
      <c r="GWF58" s="205"/>
      <c r="GWG58" s="205"/>
      <c r="GWH58" s="205"/>
      <c r="GWI58" s="205"/>
      <c r="GWJ58" s="205"/>
      <c r="GWK58" s="205"/>
      <c r="GWL58" s="205"/>
      <c r="GWM58" s="205"/>
      <c r="GWN58" s="205"/>
      <c r="GWO58" s="205"/>
      <c r="GWP58" s="205"/>
      <c r="GWQ58" s="205"/>
      <c r="GWR58" s="205"/>
      <c r="GWS58" s="205"/>
      <c r="GWT58" s="205"/>
      <c r="GWU58" s="205"/>
      <c r="GWV58" s="205"/>
      <c r="GWW58" s="205"/>
      <c r="GWX58" s="205"/>
      <c r="GWY58" s="205"/>
      <c r="GWZ58" s="205"/>
      <c r="GXA58" s="205"/>
      <c r="GXB58" s="205"/>
      <c r="GXC58" s="205"/>
      <c r="GXD58" s="205"/>
      <c r="GXE58" s="205"/>
      <c r="GXF58" s="205"/>
      <c r="GXG58" s="205"/>
      <c r="GXH58" s="205"/>
      <c r="GXI58" s="205"/>
      <c r="GXJ58" s="205"/>
      <c r="GXK58" s="205"/>
      <c r="GXL58" s="205"/>
      <c r="GXM58" s="205"/>
      <c r="GXN58" s="205"/>
      <c r="GXO58" s="205"/>
      <c r="GXP58" s="205"/>
      <c r="GXQ58" s="205"/>
      <c r="GXR58" s="205"/>
      <c r="GXS58" s="205"/>
      <c r="GXT58" s="205"/>
      <c r="GXU58" s="205"/>
      <c r="GXV58" s="205"/>
      <c r="GXW58" s="205"/>
      <c r="GXX58" s="205"/>
      <c r="GXY58" s="205"/>
      <c r="GXZ58" s="205"/>
      <c r="GYA58" s="205"/>
      <c r="GYB58" s="205"/>
      <c r="GYC58" s="205"/>
      <c r="GYD58" s="205"/>
      <c r="GYE58" s="205"/>
      <c r="GYF58" s="205"/>
      <c r="GYG58" s="205"/>
      <c r="GYH58" s="205"/>
      <c r="GYI58" s="205"/>
      <c r="GYJ58" s="205"/>
      <c r="GYK58" s="205"/>
      <c r="GYL58" s="205"/>
      <c r="GYM58" s="205"/>
      <c r="GYN58" s="205"/>
      <c r="GYO58" s="205"/>
      <c r="GYP58" s="205"/>
      <c r="GYQ58" s="205"/>
      <c r="GYR58" s="205"/>
      <c r="GYS58" s="205"/>
      <c r="GYT58" s="205"/>
      <c r="GYU58" s="205"/>
      <c r="GYV58" s="205"/>
      <c r="GYW58" s="205"/>
      <c r="GYX58" s="205"/>
      <c r="GYY58" s="205"/>
      <c r="GYZ58" s="205"/>
      <c r="GZA58" s="205"/>
      <c r="GZB58" s="205"/>
      <c r="GZC58" s="205"/>
      <c r="GZD58" s="205"/>
      <c r="GZE58" s="205"/>
      <c r="GZF58" s="205"/>
      <c r="GZG58" s="205"/>
      <c r="GZH58" s="205"/>
      <c r="GZI58" s="205"/>
      <c r="GZJ58" s="205"/>
      <c r="GZK58" s="205"/>
      <c r="GZL58" s="205"/>
      <c r="GZM58" s="205"/>
      <c r="GZN58" s="205"/>
      <c r="GZO58" s="205"/>
      <c r="GZP58" s="205"/>
      <c r="GZQ58" s="205"/>
      <c r="GZR58" s="205"/>
      <c r="GZS58" s="205"/>
      <c r="GZT58" s="205"/>
      <c r="GZU58" s="205"/>
      <c r="GZV58" s="205"/>
      <c r="GZW58" s="205"/>
      <c r="GZX58" s="205"/>
      <c r="GZY58" s="205"/>
      <c r="GZZ58" s="205"/>
      <c r="HAA58" s="205"/>
      <c r="HAB58" s="205"/>
      <c r="HAC58" s="205"/>
      <c r="HAD58" s="205"/>
      <c r="HAE58" s="205"/>
      <c r="HAF58" s="205"/>
      <c r="HAG58" s="205"/>
      <c r="HAH58" s="205"/>
      <c r="HAI58" s="205"/>
      <c r="HAJ58" s="205"/>
      <c r="HAK58" s="205"/>
      <c r="HAL58" s="205"/>
      <c r="HAM58" s="205"/>
      <c r="HAN58" s="205"/>
      <c r="HAO58" s="205"/>
      <c r="HAP58" s="205"/>
      <c r="HAQ58" s="205"/>
      <c r="HAR58" s="205"/>
      <c r="HAS58" s="205"/>
      <c r="HAT58" s="205"/>
      <c r="HAU58" s="205"/>
      <c r="HAV58" s="205"/>
      <c r="HAW58" s="205"/>
      <c r="HAX58" s="205"/>
      <c r="HAY58" s="205"/>
      <c r="HAZ58" s="205"/>
      <c r="HBA58" s="205"/>
      <c r="HBB58" s="205"/>
      <c r="HBC58" s="205"/>
      <c r="HBD58" s="205"/>
      <c r="HBE58" s="205"/>
      <c r="HBF58" s="205"/>
      <c r="HBG58" s="205"/>
      <c r="HBH58" s="205"/>
      <c r="HBI58" s="205"/>
      <c r="HBJ58" s="205"/>
      <c r="HBK58" s="205"/>
      <c r="HBL58" s="205"/>
      <c r="HBM58" s="205"/>
      <c r="HBN58" s="205"/>
      <c r="HBO58" s="205"/>
      <c r="HBP58" s="205"/>
      <c r="HBQ58" s="205"/>
      <c r="HBR58" s="205"/>
      <c r="HBS58" s="205"/>
      <c r="HBT58" s="205"/>
      <c r="HBU58" s="205"/>
      <c r="HBV58" s="205"/>
      <c r="HBW58" s="205"/>
      <c r="HBX58" s="205"/>
      <c r="HBY58" s="205"/>
      <c r="HBZ58" s="205"/>
      <c r="HCA58" s="205"/>
      <c r="HCB58" s="205"/>
      <c r="HCC58" s="205"/>
      <c r="HCD58" s="205"/>
      <c r="HCE58" s="205"/>
      <c r="HCF58" s="205"/>
      <c r="HCG58" s="205"/>
      <c r="HCH58" s="205"/>
      <c r="HCI58" s="205"/>
      <c r="HCJ58" s="205"/>
      <c r="HCK58" s="205"/>
      <c r="HCL58" s="205"/>
      <c r="HCM58" s="205"/>
      <c r="HCN58" s="205"/>
      <c r="HCO58" s="205"/>
      <c r="HCP58" s="205"/>
      <c r="HCQ58" s="205"/>
      <c r="HCR58" s="205"/>
      <c r="HCS58" s="205"/>
      <c r="HCT58" s="205"/>
      <c r="HCU58" s="205"/>
      <c r="HCV58" s="205"/>
      <c r="HCW58" s="205"/>
      <c r="HCX58" s="205"/>
      <c r="HCY58" s="205"/>
      <c r="HCZ58" s="205"/>
      <c r="HDA58" s="205"/>
      <c r="HDB58" s="205"/>
      <c r="HDC58" s="205"/>
      <c r="HDD58" s="205"/>
      <c r="HDE58" s="205"/>
      <c r="HDF58" s="205"/>
      <c r="HDG58" s="205"/>
      <c r="HDH58" s="205"/>
      <c r="HDI58" s="205"/>
      <c r="HDJ58" s="205"/>
      <c r="HDK58" s="205"/>
      <c r="HDL58" s="205"/>
      <c r="HDM58" s="205"/>
      <c r="HDN58" s="205"/>
      <c r="HDO58" s="205"/>
      <c r="HDP58" s="205"/>
      <c r="HDQ58" s="205"/>
      <c r="HDR58" s="205"/>
      <c r="HDS58" s="205"/>
      <c r="HDT58" s="205"/>
      <c r="HDU58" s="205"/>
      <c r="HDV58" s="205"/>
      <c r="HDW58" s="205"/>
      <c r="HDX58" s="205"/>
      <c r="HDY58" s="205"/>
      <c r="HDZ58" s="205"/>
      <c r="HEA58" s="205"/>
      <c r="HEB58" s="205"/>
      <c r="HEC58" s="205"/>
      <c r="HED58" s="205"/>
      <c r="HEE58" s="205"/>
      <c r="HEF58" s="205"/>
      <c r="HEG58" s="205"/>
      <c r="HEH58" s="205"/>
      <c r="HEI58" s="205"/>
      <c r="HEJ58" s="205"/>
      <c r="HEK58" s="205"/>
      <c r="HEL58" s="205"/>
      <c r="HEM58" s="205"/>
      <c r="HEN58" s="205"/>
      <c r="HEO58" s="205"/>
      <c r="HEP58" s="205"/>
      <c r="HEQ58" s="205"/>
      <c r="HER58" s="205"/>
      <c r="HES58" s="205"/>
      <c r="HET58" s="205"/>
      <c r="HEU58" s="205"/>
      <c r="HEV58" s="205"/>
      <c r="HEW58" s="205"/>
      <c r="HEX58" s="205"/>
      <c r="HEY58" s="205"/>
      <c r="HEZ58" s="205"/>
      <c r="HFA58" s="205"/>
      <c r="HFB58" s="205"/>
      <c r="HFC58" s="205"/>
      <c r="HFD58" s="205"/>
      <c r="HFE58" s="205"/>
      <c r="HFF58" s="205"/>
      <c r="HFG58" s="205"/>
      <c r="HFH58" s="205"/>
      <c r="HFI58" s="205"/>
      <c r="HFJ58" s="205"/>
      <c r="HFK58" s="205"/>
      <c r="HFL58" s="205"/>
      <c r="HFM58" s="205"/>
      <c r="HFN58" s="205"/>
      <c r="HFO58" s="205"/>
      <c r="HFP58" s="205"/>
      <c r="HFQ58" s="205"/>
      <c r="HFR58" s="205"/>
      <c r="HFS58" s="205"/>
      <c r="HFT58" s="205"/>
      <c r="HFU58" s="205"/>
      <c r="HFV58" s="205"/>
      <c r="HFW58" s="205"/>
      <c r="HFX58" s="205"/>
      <c r="HFY58" s="205"/>
      <c r="HFZ58" s="205"/>
      <c r="HGA58" s="205"/>
      <c r="HGB58" s="205"/>
      <c r="HGC58" s="205"/>
      <c r="HGD58" s="205"/>
      <c r="HGE58" s="205"/>
      <c r="HGF58" s="205"/>
      <c r="HGG58" s="205"/>
      <c r="HGH58" s="205"/>
      <c r="HGI58" s="205"/>
      <c r="HGJ58" s="205"/>
      <c r="HGK58" s="205"/>
      <c r="HGL58" s="205"/>
      <c r="HGM58" s="205"/>
      <c r="HGN58" s="205"/>
      <c r="HGO58" s="205"/>
      <c r="HGP58" s="205"/>
      <c r="HGQ58" s="205"/>
      <c r="HGR58" s="205"/>
      <c r="HGS58" s="205"/>
      <c r="HGT58" s="205"/>
      <c r="HGU58" s="205"/>
      <c r="HGV58" s="205"/>
      <c r="HGW58" s="205"/>
      <c r="HGX58" s="205"/>
      <c r="HGY58" s="205"/>
      <c r="HGZ58" s="205"/>
      <c r="HHA58" s="205"/>
      <c r="HHB58" s="205"/>
      <c r="HHC58" s="205"/>
      <c r="HHD58" s="205"/>
      <c r="HHE58" s="205"/>
      <c r="HHF58" s="205"/>
      <c r="HHG58" s="205"/>
      <c r="HHH58" s="205"/>
      <c r="HHI58" s="205"/>
      <c r="HHJ58" s="205"/>
      <c r="HHK58" s="205"/>
      <c r="HHL58" s="205"/>
      <c r="HHM58" s="205"/>
      <c r="HHN58" s="205"/>
      <c r="HHO58" s="205"/>
      <c r="HHP58" s="205"/>
      <c r="HHQ58" s="205"/>
      <c r="HHR58" s="205"/>
      <c r="HHS58" s="205"/>
      <c r="HHT58" s="205"/>
      <c r="HHU58" s="205"/>
      <c r="HHV58" s="205"/>
      <c r="HHW58" s="205"/>
      <c r="HHX58" s="205"/>
      <c r="HHY58" s="205"/>
      <c r="HHZ58" s="205"/>
      <c r="HIA58" s="205"/>
      <c r="HIB58" s="205"/>
      <c r="HIC58" s="205"/>
      <c r="HID58" s="205"/>
      <c r="HIE58" s="205"/>
      <c r="HIF58" s="205"/>
      <c r="HIG58" s="205"/>
      <c r="HIH58" s="205"/>
      <c r="HII58" s="205"/>
      <c r="HIJ58" s="205"/>
      <c r="HIK58" s="205"/>
      <c r="HIL58" s="205"/>
      <c r="HIM58" s="205"/>
      <c r="HIN58" s="205"/>
      <c r="HIO58" s="205"/>
      <c r="HIP58" s="205"/>
      <c r="HIQ58" s="205"/>
      <c r="HIR58" s="205"/>
      <c r="HIS58" s="205"/>
      <c r="HIT58" s="205"/>
      <c r="HIU58" s="205"/>
      <c r="HIV58" s="205"/>
      <c r="HIW58" s="205"/>
      <c r="HIX58" s="205"/>
      <c r="HIY58" s="205"/>
      <c r="HIZ58" s="205"/>
      <c r="HJA58" s="205"/>
      <c r="HJB58" s="205"/>
      <c r="HJC58" s="205"/>
      <c r="HJD58" s="205"/>
      <c r="HJE58" s="205"/>
      <c r="HJF58" s="205"/>
      <c r="HJG58" s="205"/>
      <c r="HJH58" s="205"/>
      <c r="HJI58" s="205"/>
      <c r="HJJ58" s="205"/>
      <c r="HJK58" s="205"/>
      <c r="HJL58" s="205"/>
      <c r="HJM58" s="205"/>
      <c r="HJN58" s="205"/>
      <c r="HJO58" s="205"/>
      <c r="HJP58" s="205"/>
      <c r="HJQ58" s="205"/>
      <c r="HJR58" s="205"/>
      <c r="HJS58" s="205"/>
      <c r="HJT58" s="205"/>
      <c r="HJU58" s="205"/>
      <c r="HJV58" s="205"/>
      <c r="HJW58" s="205"/>
      <c r="HJX58" s="205"/>
      <c r="HJY58" s="205"/>
      <c r="HJZ58" s="205"/>
      <c r="HKA58" s="205"/>
      <c r="HKB58" s="205"/>
      <c r="HKC58" s="205"/>
      <c r="HKD58" s="205"/>
      <c r="HKE58" s="205"/>
      <c r="HKF58" s="205"/>
      <c r="HKG58" s="205"/>
      <c r="HKH58" s="205"/>
      <c r="HKI58" s="205"/>
      <c r="HKJ58" s="205"/>
      <c r="HKK58" s="205"/>
      <c r="HKL58" s="205"/>
      <c r="HKM58" s="205"/>
      <c r="HKN58" s="205"/>
      <c r="HKO58" s="205"/>
      <c r="HKP58" s="205"/>
      <c r="HKQ58" s="205"/>
      <c r="HKR58" s="205"/>
      <c r="HKS58" s="205"/>
      <c r="HKT58" s="205"/>
      <c r="HKU58" s="205"/>
      <c r="HKV58" s="205"/>
      <c r="HKW58" s="205"/>
      <c r="HKX58" s="205"/>
      <c r="HKY58" s="205"/>
      <c r="HKZ58" s="205"/>
      <c r="HLA58" s="205"/>
      <c r="HLB58" s="205"/>
      <c r="HLC58" s="205"/>
      <c r="HLD58" s="205"/>
      <c r="HLE58" s="205"/>
      <c r="HLF58" s="205"/>
      <c r="HLG58" s="205"/>
      <c r="HLH58" s="205"/>
      <c r="HLI58" s="205"/>
      <c r="HLJ58" s="205"/>
      <c r="HLK58" s="205"/>
      <c r="HLL58" s="205"/>
      <c r="HLM58" s="205"/>
      <c r="HLN58" s="205"/>
      <c r="HLO58" s="205"/>
      <c r="HLP58" s="205"/>
      <c r="HLQ58" s="205"/>
      <c r="HLR58" s="205"/>
      <c r="HLS58" s="205"/>
      <c r="HLT58" s="205"/>
      <c r="HLU58" s="205"/>
      <c r="HLV58" s="205"/>
      <c r="HLW58" s="205"/>
      <c r="HLX58" s="205"/>
      <c r="HLY58" s="205"/>
      <c r="HLZ58" s="205"/>
      <c r="HMA58" s="205"/>
      <c r="HMB58" s="205"/>
      <c r="HMC58" s="205"/>
      <c r="HMD58" s="205"/>
      <c r="HME58" s="205"/>
      <c r="HMF58" s="205"/>
      <c r="HMG58" s="205"/>
      <c r="HMH58" s="205"/>
      <c r="HMI58" s="205"/>
      <c r="HMJ58" s="205"/>
      <c r="HMK58" s="205"/>
      <c r="HML58" s="205"/>
      <c r="HMM58" s="205"/>
      <c r="HMN58" s="205"/>
      <c r="HMO58" s="205"/>
      <c r="HMP58" s="205"/>
      <c r="HMQ58" s="205"/>
      <c r="HMR58" s="205"/>
      <c r="HMS58" s="205"/>
      <c r="HMT58" s="205"/>
      <c r="HMU58" s="205"/>
      <c r="HMV58" s="205"/>
      <c r="HMW58" s="205"/>
      <c r="HMX58" s="205"/>
      <c r="HMY58" s="205"/>
      <c r="HMZ58" s="205"/>
      <c r="HNA58" s="205"/>
      <c r="HNB58" s="205"/>
      <c r="HNC58" s="205"/>
      <c r="HND58" s="205"/>
      <c r="HNE58" s="205"/>
      <c r="HNF58" s="205"/>
      <c r="HNG58" s="205"/>
      <c r="HNH58" s="205"/>
      <c r="HNI58" s="205"/>
      <c r="HNJ58" s="205"/>
      <c r="HNK58" s="205"/>
      <c r="HNL58" s="205"/>
      <c r="HNM58" s="205"/>
      <c r="HNN58" s="205"/>
      <c r="HNO58" s="205"/>
      <c r="HNP58" s="205"/>
      <c r="HNQ58" s="205"/>
      <c r="HNR58" s="205"/>
      <c r="HNS58" s="205"/>
      <c r="HNT58" s="205"/>
      <c r="HNU58" s="205"/>
      <c r="HNV58" s="205"/>
      <c r="HNW58" s="205"/>
      <c r="HNX58" s="205"/>
      <c r="HNY58" s="205"/>
      <c r="HNZ58" s="205"/>
      <c r="HOA58" s="205"/>
      <c r="HOB58" s="205"/>
      <c r="HOC58" s="205"/>
      <c r="HOD58" s="205"/>
      <c r="HOE58" s="205"/>
      <c r="HOF58" s="205"/>
      <c r="HOG58" s="205"/>
      <c r="HOH58" s="205"/>
      <c r="HOI58" s="205"/>
      <c r="HOJ58" s="205"/>
      <c r="HOK58" s="205"/>
      <c r="HOL58" s="205"/>
      <c r="HOM58" s="205"/>
      <c r="HON58" s="205"/>
      <c r="HOO58" s="205"/>
      <c r="HOP58" s="205"/>
      <c r="HOQ58" s="205"/>
      <c r="HOR58" s="205"/>
      <c r="HOS58" s="205"/>
      <c r="HOT58" s="205"/>
      <c r="HOU58" s="205"/>
      <c r="HOV58" s="205"/>
      <c r="HOW58" s="205"/>
      <c r="HOX58" s="205"/>
      <c r="HOY58" s="205"/>
      <c r="HOZ58" s="205"/>
      <c r="HPA58" s="205"/>
      <c r="HPB58" s="205"/>
      <c r="HPC58" s="205"/>
      <c r="HPD58" s="205"/>
      <c r="HPE58" s="205"/>
      <c r="HPF58" s="205"/>
      <c r="HPG58" s="205"/>
      <c r="HPH58" s="205"/>
      <c r="HPI58" s="205"/>
      <c r="HPJ58" s="205"/>
      <c r="HPK58" s="205"/>
      <c r="HPL58" s="205"/>
      <c r="HPM58" s="205"/>
      <c r="HPN58" s="205"/>
      <c r="HPO58" s="205"/>
      <c r="HPP58" s="205"/>
      <c r="HPQ58" s="205"/>
      <c r="HPR58" s="205"/>
      <c r="HPS58" s="205"/>
      <c r="HPT58" s="205"/>
      <c r="HPU58" s="205"/>
      <c r="HPV58" s="205"/>
      <c r="HPW58" s="205"/>
      <c r="HPX58" s="205"/>
      <c r="HPY58" s="205"/>
      <c r="HPZ58" s="205"/>
      <c r="HQA58" s="205"/>
      <c r="HQB58" s="205"/>
      <c r="HQC58" s="205"/>
      <c r="HQD58" s="205"/>
      <c r="HQE58" s="205"/>
      <c r="HQF58" s="205"/>
      <c r="HQG58" s="205"/>
      <c r="HQH58" s="205"/>
      <c r="HQI58" s="205"/>
      <c r="HQJ58" s="205"/>
      <c r="HQK58" s="205"/>
      <c r="HQL58" s="205"/>
      <c r="HQM58" s="205"/>
      <c r="HQN58" s="205"/>
      <c r="HQO58" s="205"/>
      <c r="HQP58" s="205"/>
      <c r="HQQ58" s="205"/>
      <c r="HQR58" s="205"/>
      <c r="HQS58" s="205"/>
      <c r="HQT58" s="205"/>
      <c r="HQU58" s="205"/>
      <c r="HQV58" s="205"/>
      <c r="HQW58" s="205"/>
      <c r="HQX58" s="205"/>
      <c r="HQY58" s="205"/>
      <c r="HQZ58" s="205"/>
      <c r="HRA58" s="205"/>
      <c r="HRB58" s="205"/>
      <c r="HRC58" s="205"/>
      <c r="HRD58" s="205"/>
      <c r="HRE58" s="205"/>
      <c r="HRF58" s="205"/>
      <c r="HRG58" s="205"/>
      <c r="HRH58" s="205"/>
      <c r="HRI58" s="205"/>
      <c r="HRJ58" s="205"/>
      <c r="HRK58" s="205"/>
      <c r="HRL58" s="205"/>
      <c r="HRM58" s="205"/>
      <c r="HRN58" s="205"/>
      <c r="HRO58" s="205"/>
      <c r="HRP58" s="205"/>
      <c r="HRQ58" s="205"/>
      <c r="HRR58" s="205"/>
      <c r="HRS58" s="205"/>
      <c r="HRT58" s="205"/>
      <c r="HRU58" s="205"/>
      <c r="HRV58" s="205"/>
      <c r="HRW58" s="205"/>
      <c r="HRX58" s="205"/>
      <c r="HRY58" s="205"/>
      <c r="HRZ58" s="205"/>
      <c r="HSA58" s="205"/>
      <c r="HSB58" s="205"/>
      <c r="HSC58" s="205"/>
      <c r="HSD58" s="205"/>
      <c r="HSE58" s="205"/>
      <c r="HSF58" s="205"/>
      <c r="HSG58" s="205"/>
      <c r="HSH58" s="205"/>
      <c r="HSI58" s="205"/>
      <c r="HSJ58" s="205"/>
      <c r="HSK58" s="205"/>
      <c r="HSL58" s="205"/>
      <c r="HSM58" s="205"/>
      <c r="HSN58" s="205"/>
      <c r="HSO58" s="205"/>
      <c r="HSP58" s="205"/>
      <c r="HSQ58" s="205"/>
      <c r="HSR58" s="205"/>
      <c r="HSS58" s="205"/>
      <c r="HST58" s="205"/>
      <c r="HSU58" s="205"/>
      <c r="HSV58" s="205"/>
      <c r="HSW58" s="205"/>
      <c r="HSX58" s="205"/>
      <c r="HSY58" s="205"/>
      <c r="HSZ58" s="205"/>
      <c r="HTA58" s="205"/>
      <c r="HTB58" s="205"/>
      <c r="HTC58" s="205"/>
      <c r="HTD58" s="205"/>
      <c r="HTE58" s="205"/>
      <c r="HTF58" s="205"/>
      <c r="HTG58" s="205"/>
      <c r="HTH58" s="205"/>
      <c r="HTI58" s="205"/>
      <c r="HTJ58" s="205"/>
      <c r="HTK58" s="205"/>
      <c r="HTL58" s="205"/>
      <c r="HTM58" s="205"/>
      <c r="HTN58" s="205"/>
      <c r="HTO58" s="205"/>
      <c r="HTP58" s="205"/>
      <c r="HTQ58" s="205"/>
      <c r="HTR58" s="205"/>
      <c r="HTS58" s="205"/>
      <c r="HTT58" s="205"/>
      <c r="HTU58" s="205"/>
      <c r="HTV58" s="205"/>
      <c r="HTW58" s="205"/>
      <c r="HTX58" s="205"/>
      <c r="HTY58" s="205"/>
      <c r="HTZ58" s="205"/>
      <c r="HUA58" s="205"/>
      <c r="HUB58" s="205"/>
      <c r="HUC58" s="205"/>
      <c r="HUD58" s="205"/>
      <c r="HUE58" s="205"/>
      <c r="HUF58" s="205"/>
      <c r="HUG58" s="205"/>
      <c r="HUH58" s="205"/>
      <c r="HUI58" s="205"/>
      <c r="HUJ58" s="205"/>
      <c r="HUK58" s="205"/>
      <c r="HUL58" s="205"/>
      <c r="HUM58" s="205"/>
      <c r="HUN58" s="205"/>
      <c r="HUO58" s="205"/>
      <c r="HUP58" s="205"/>
      <c r="HUQ58" s="205"/>
      <c r="HUR58" s="205"/>
      <c r="HUS58" s="205"/>
      <c r="HUT58" s="205"/>
      <c r="HUU58" s="205"/>
      <c r="HUV58" s="205"/>
      <c r="HUW58" s="205"/>
      <c r="HUX58" s="205"/>
      <c r="HUY58" s="205"/>
      <c r="HUZ58" s="205"/>
      <c r="HVA58" s="205"/>
      <c r="HVB58" s="205"/>
      <c r="HVC58" s="205"/>
      <c r="HVD58" s="205"/>
      <c r="HVE58" s="205"/>
      <c r="HVF58" s="205"/>
      <c r="HVG58" s="205"/>
      <c r="HVH58" s="205"/>
      <c r="HVI58" s="205"/>
      <c r="HVJ58" s="205"/>
      <c r="HVK58" s="205"/>
      <c r="HVL58" s="205"/>
      <c r="HVM58" s="205"/>
      <c r="HVN58" s="205"/>
      <c r="HVO58" s="205"/>
      <c r="HVP58" s="205"/>
      <c r="HVQ58" s="205"/>
      <c r="HVR58" s="205"/>
      <c r="HVS58" s="205"/>
      <c r="HVT58" s="205"/>
      <c r="HVU58" s="205"/>
      <c r="HVV58" s="205"/>
      <c r="HVW58" s="205"/>
      <c r="HVX58" s="205"/>
      <c r="HVY58" s="205"/>
      <c r="HVZ58" s="205"/>
      <c r="HWA58" s="205"/>
      <c r="HWB58" s="205"/>
      <c r="HWC58" s="205"/>
      <c r="HWD58" s="205"/>
      <c r="HWE58" s="205"/>
      <c r="HWF58" s="205"/>
      <c r="HWG58" s="205"/>
      <c r="HWH58" s="205"/>
      <c r="HWI58" s="205"/>
      <c r="HWJ58" s="205"/>
      <c r="HWK58" s="205"/>
      <c r="HWL58" s="205"/>
      <c r="HWM58" s="205"/>
      <c r="HWN58" s="205"/>
      <c r="HWO58" s="205"/>
      <c r="HWP58" s="205"/>
      <c r="HWQ58" s="205"/>
      <c r="HWR58" s="205"/>
      <c r="HWS58" s="205"/>
      <c r="HWT58" s="205"/>
      <c r="HWU58" s="205"/>
      <c r="HWV58" s="205"/>
      <c r="HWW58" s="205"/>
      <c r="HWX58" s="205"/>
      <c r="HWY58" s="205"/>
      <c r="HWZ58" s="205"/>
      <c r="HXA58" s="205"/>
      <c r="HXB58" s="205"/>
      <c r="HXC58" s="205"/>
      <c r="HXD58" s="205"/>
      <c r="HXE58" s="205"/>
      <c r="HXF58" s="205"/>
      <c r="HXG58" s="205"/>
      <c r="HXH58" s="205"/>
      <c r="HXI58" s="205"/>
      <c r="HXJ58" s="205"/>
      <c r="HXK58" s="205"/>
      <c r="HXL58" s="205"/>
      <c r="HXM58" s="205"/>
      <c r="HXN58" s="205"/>
      <c r="HXO58" s="205"/>
      <c r="HXP58" s="205"/>
      <c r="HXQ58" s="205"/>
      <c r="HXR58" s="205"/>
      <c r="HXS58" s="205"/>
      <c r="HXT58" s="205"/>
      <c r="HXU58" s="205"/>
      <c r="HXV58" s="205"/>
      <c r="HXW58" s="205"/>
      <c r="HXX58" s="205"/>
      <c r="HXY58" s="205"/>
      <c r="HXZ58" s="205"/>
      <c r="HYA58" s="205"/>
      <c r="HYB58" s="205"/>
      <c r="HYC58" s="205"/>
      <c r="HYD58" s="205"/>
      <c r="HYE58" s="205"/>
      <c r="HYF58" s="205"/>
      <c r="HYG58" s="205"/>
      <c r="HYH58" s="205"/>
      <c r="HYI58" s="205"/>
      <c r="HYJ58" s="205"/>
      <c r="HYK58" s="205"/>
      <c r="HYL58" s="205"/>
      <c r="HYM58" s="205"/>
      <c r="HYN58" s="205"/>
      <c r="HYO58" s="205"/>
      <c r="HYP58" s="205"/>
      <c r="HYQ58" s="205"/>
      <c r="HYR58" s="205"/>
      <c r="HYS58" s="205"/>
      <c r="HYT58" s="205"/>
      <c r="HYU58" s="205"/>
      <c r="HYV58" s="205"/>
      <c r="HYW58" s="205"/>
      <c r="HYX58" s="205"/>
      <c r="HYY58" s="205"/>
      <c r="HYZ58" s="205"/>
      <c r="HZA58" s="205"/>
      <c r="HZB58" s="205"/>
      <c r="HZC58" s="205"/>
      <c r="HZD58" s="205"/>
      <c r="HZE58" s="205"/>
      <c r="HZF58" s="205"/>
      <c r="HZG58" s="205"/>
      <c r="HZH58" s="205"/>
      <c r="HZI58" s="205"/>
      <c r="HZJ58" s="205"/>
      <c r="HZK58" s="205"/>
      <c r="HZL58" s="205"/>
      <c r="HZM58" s="205"/>
      <c r="HZN58" s="205"/>
      <c r="HZO58" s="205"/>
      <c r="HZP58" s="205"/>
      <c r="HZQ58" s="205"/>
      <c r="HZR58" s="205"/>
      <c r="HZS58" s="205"/>
      <c r="HZT58" s="205"/>
      <c r="HZU58" s="205"/>
      <c r="HZV58" s="205"/>
      <c r="HZW58" s="205"/>
      <c r="HZX58" s="205"/>
      <c r="HZY58" s="205"/>
      <c r="HZZ58" s="205"/>
      <c r="IAA58" s="205"/>
      <c r="IAB58" s="205"/>
      <c r="IAC58" s="205"/>
      <c r="IAD58" s="205"/>
      <c r="IAE58" s="205"/>
      <c r="IAF58" s="205"/>
      <c r="IAG58" s="205"/>
      <c r="IAH58" s="205"/>
      <c r="IAI58" s="205"/>
      <c r="IAJ58" s="205"/>
      <c r="IAK58" s="205"/>
      <c r="IAL58" s="205"/>
      <c r="IAM58" s="205"/>
      <c r="IAN58" s="205"/>
      <c r="IAO58" s="205"/>
      <c r="IAP58" s="205"/>
      <c r="IAQ58" s="205"/>
      <c r="IAR58" s="205"/>
      <c r="IAS58" s="205"/>
      <c r="IAT58" s="205"/>
      <c r="IAU58" s="205"/>
      <c r="IAV58" s="205"/>
      <c r="IAW58" s="205"/>
      <c r="IAX58" s="205"/>
      <c r="IAY58" s="205"/>
      <c r="IAZ58" s="205"/>
      <c r="IBA58" s="205"/>
      <c r="IBB58" s="205"/>
      <c r="IBC58" s="205"/>
      <c r="IBD58" s="205"/>
      <c r="IBE58" s="205"/>
      <c r="IBF58" s="205"/>
      <c r="IBG58" s="205"/>
      <c r="IBH58" s="205"/>
      <c r="IBI58" s="205"/>
      <c r="IBJ58" s="205"/>
      <c r="IBK58" s="205"/>
      <c r="IBL58" s="205"/>
      <c r="IBM58" s="205"/>
      <c r="IBN58" s="205"/>
      <c r="IBO58" s="205"/>
      <c r="IBP58" s="205"/>
      <c r="IBQ58" s="205"/>
      <c r="IBR58" s="205"/>
      <c r="IBS58" s="205"/>
      <c r="IBT58" s="205"/>
      <c r="IBU58" s="205"/>
      <c r="IBV58" s="205"/>
      <c r="IBW58" s="205"/>
      <c r="IBX58" s="205"/>
      <c r="IBY58" s="205"/>
      <c r="IBZ58" s="205"/>
      <c r="ICA58" s="205"/>
      <c r="ICB58" s="205"/>
      <c r="ICC58" s="205"/>
      <c r="ICD58" s="205"/>
      <c r="ICE58" s="205"/>
      <c r="ICF58" s="205"/>
      <c r="ICG58" s="205"/>
      <c r="ICH58" s="205"/>
      <c r="ICI58" s="205"/>
      <c r="ICJ58" s="205"/>
      <c r="ICK58" s="205"/>
      <c r="ICL58" s="205"/>
      <c r="ICM58" s="205"/>
      <c r="ICN58" s="205"/>
      <c r="ICO58" s="205"/>
      <c r="ICP58" s="205"/>
      <c r="ICQ58" s="205"/>
      <c r="ICR58" s="205"/>
      <c r="ICS58" s="205"/>
      <c r="ICT58" s="205"/>
      <c r="ICU58" s="205"/>
      <c r="ICV58" s="205"/>
      <c r="ICW58" s="205"/>
      <c r="ICX58" s="205"/>
      <c r="ICY58" s="205"/>
      <c r="ICZ58" s="205"/>
      <c r="IDA58" s="205"/>
      <c r="IDB58" s="205"/>
      <c r="IDC58" s="205"/>
      <c r="IDD58" s="205"/>
      <c r="IDE58" s="205"/>
      <c r="IDF58" s="205"/>
      <c r="IDG58" s="205"/>
      <c r="IDH58" s="205"/>
      <c r="IDI58" s="205"/>
      <c r="IDJ58" s="205"/>
      <c r="IDK58" s="205"/>
      <c r="IDL58" s="205"/>
      <c r="IDM58" s="205"/>
      <c r="IDN58" s="205"/>
      <c r="IDO58" s="205"/>
      <c r="IDP58" s="205"/>
      <c r="IDQ58" s="205"/>
      <c r="IDR58" s="205"/>
      <c r="IDS58" s="205"/>
      <c r="IDT58" s="205"/>
      <c r="IDU58" s="205"/>
      <c r="IDV58" s="205"/>
      <c r="IDW58" s="205"/>
      <c r="IDX58" s="205"/>
      <c r="IDY58" s="205"/>
      <c r="IDZ58" s="205"/>
      <c r="IEA58" s="205"/>
      <c r="IEB58" s="205"/>
      <c r="IEC58" s="205"/>
      <c r="IED58" s="205"/>
      <c r="IEE58" s="205"/>
      <c r="IEF58" s="205"/>
      <c r="IEG58" s="205"/>
      <c r="IEH58" s="205"/>
      <c r="IEI58" s="205"/>
      <c r="IEJ58" s="205"/>
      <c r="IEK58" s="205"/>
      <c r="IEL58" s="205"/>
      <c r="IEM58" s="205"/>
      <c r="IEN58" s="205"/>
      <c r="IEO58" s="205"/>
      <c r="IEP58" s="205"/>
      <c r="IEQ58" s="205"/>
      <c r="IER58" s="205"/>
      <c r="IES58" s="205"/>
      <c r="IET58" s="205"/>
      <c r="IEU58" s="205"/>
      <c r="IEV58" s="205"/>
      <c r="IEW58" s="205"/>
      <c r="IEX58" s="205"/>
      <c r="IEY58" s="205"/>
      <c r="IEZ58" s="205"/>
      <c r="IFA58" s="205"/>
      <c r="IFB58" s="205"/>
      <c r="IFC58" s="205"/>
      <c r="IFD58" s="205"/>
      <c r="IFE58" s="205"/>
      <c r="IFF58" s="205"/>
      <c r="IFG58" s="205"/>
      <c r="IFH58" s="205"/>
      <c r="IFI58" s="205"/>
      <c r="IFJ58" s="205"/>
      <c r="IFK58" s="205"/>
      <c r="IFL58" s="205"/>
      <c r="IFM58" s="205"/>
      <c r="IFN58" s="205"/>
      <c r="IFO58" s="205"/>
      <c r="IFP58" s="205"/>
      <c r="IFQ58" s="205"/>
      <c r="IFR58" s="205"/>
      <c r="IFS58" s="205"/>
      <c r="IFT58" s="205"/>
      <c r="IFU58" s="205"/>
      <c r="IFV58" s="205"/>
      <c r="IFW58" s="205"/>
      <c r="IFX58" s="205"/>
      <c r="IFY58" s="205"/>
      <c r="IFZ58" s="205"/>
      <c r="IGA58" s="205"/>
      <c r="IGB58" s="205"/>
      <c r="IGC58" s="205"/>
      <c r="IGD58" s="205"/>
      <c r="IGE58" s="205"/>
      <c r="IGF58" s="205"/>
      <c r="IGG58" s="205"/>
      <c r="IGH58" s="205"/>
      <c r="IGI58" s="205"/>
      <c r="IGJ58" s="205"/>
      <c r="IGK58" s="205"/>
      <c r="IGL58" s="205"/>
      <c r="IGM58" s="205"/>
      <c r="IGN58" s="205"/>
      <c r="IGO58" s="205"/>
      <c r="IGP58" s="205"/>
      <c r="IGQ58" s="205"/>
      <c r="IGR58" s="205"/>
      <c r="IGS58" s="205"/>
      <c r="IGT58" s="205"/>
      <c r="IGU58" s="205"/>
      <c r="IGV58" s="205"/>
      <c r="IGW58" s="205"/>
      <c r="IGX58" s="205"/>
      <c r="IGY58" s="205"/>
      <c r="IGZ58" s="205"/>
      <c r="IHA58" s="205"/>
      <c r="IHB58" s="205"/>
      <c r="IHC58" s="205"/>
      <c r="IHD58" s="205"/>
      <c r="IHE58" s="205"/>
      <c r="IHF58" s="205"/>
      <c r="IHG58" s="205"/>
      <c r="IHH58" s="205"/>
      <c r="IHI58" s="205"/>
      <c r="IHJ58" s="205"/>
      <c r="IHK58" s="205"/>
      <c r="IHL58" s="205"/>
      <c r="IHM58" s="205"/>
      <c r="IHN58" s="205"/>
      <c r="IHO58" s="205"/>
      <c r="IHP58" s="205"/>
      <c r="IHQ58" s="205"/>
      <c r="IHR58" s="205"/>
      <c r="IHS58" s="205"/>
      <c r="IHT58" s="205"/>
      <c r="IHU58" s="205"/>
      <c r="IHV58" s="205"/>
      <c r="IHW58" s="205"/>
      <c r="IHX58" s="205"/>
      <c r="IHY58" s="205"/>
      <c r="IHZ58" s="205"/>
      <c r="IIA58" s="205"/>
      <c r="IIB58" s="205"/>
      <c r="IIC58" s="205"/>
      <c r="IID58" s="205"/>
      <c r="IIE58" s="205"/>
      <c r="IIF58" s="205"/>
      <c r="IIG58" s="205"/>
      <c r="IIH58" s="205"/>
      <c r="III58" s="205"/>
      <c r="IIJ58" s="205"/>
      <c r="IIK58" s="205"/>
      <c r="IIL58" s="205"/>
      <c r="IIM58" s="205"/>
      <c r="IIN58" s="205"/>
      <c r="IIO58" s="205"/>
      <c r="IIP58" s="205"/>
      <c r="IIQ58" s="205"/>
      <c r="IIR58" s="205"/>
      <c r="IIS58" s="205"/>
      <c r="IIT58" s="205"/>
      <c r="IIU58" s="205"/>
      <c r="IIV58" s="205"/>
      <c r="IIW58" s="205"/>
      <c r="IIX58" s="205"/>
      <c r="IIY58" s="205"/>
      <c r="IIZ58" s="205"/>
      <c r="IJA58" s="205"/>
      <c r="IJB58" s="205"/>
      <c r="IJC58" s="205"/>
      <c r="IJD58" s="205"/>
      <c r="IJE58" s="205"/>
      <c r="IJF58" s="205"/>
      <c r="IJG58" s="205"/>
      <c r="IJH58" s="205"/>
      <c r="IJI58" s="205"/>
      <c r="IJJ58" s="205"/>
      <c r="IJK58" s="205"/>
      <c r="IJL58" s="205"/>
      <c r="IJM58" s="205"/>
      <c r="IJN58" s="205"/>
      <c r="IJO58" s="205"/>
      <c r="IJP58" s="205"/>
      <c r="IJQ58" s="205"/>
      <c r="IJR58" s="205"/>
      <c r="IJS58" s="205"/>
      <c r="IJT58" s="205"/>
      <c r="IJU58" s="205"/>
      <c r="IJV58" s="205"/>
      <c r="IJW58" s="205"/>
      <c r="IJX58" s="205"/>
      <c r="IJY58" s="205"/>
      <c r="IJZ58" s="205"/>
      <c r="IKA58" s="205"/>
      <c r="IKB58" s="205"/>
      <c r="IKC58" s="205"/>
      <c r="IKD58" s="205"/>
      <c r="IKE58" s="205"/>
      <c r="IKF58" s="205"/>
      <c r="IKG58" s="205"/>
      <c r="IKH58" s="205"/>
      <c r="IKI58" s="205"/>
      <c r="IKJ58" s="205"/>
      <c r="IKK58" s="205"/>
      <c r="IKL58" s="205"/>
      <c r="IKM58" s="205"/>
      <c r="IKN58" s="205"/>
      <c r="IKO58" s="205"/>
      <c r="IKP58" s="205"/>
      <c r="IKQ58" s="205"/>
      <c r="IKR58" s="205"/>
      <c r="IKS58" s="205"/>
      <c r="IKT58" s="205"/>
      <c r="IKU58" s="205"/>
      <c r="IKV58" s="205"/>
      <c r="IKW58" s="205"/>
      <c r="IKX58" s="205"/>
      <c r="IKY58" s="205"/>
      <c r="IKZ58" s="205"/>
      <c r="ILA58" s="205"/>
      <c r="ILB58" s="205"/>
      <c r="ILC58" s="205"/>
      <c r="ILD58" s="205"/>
      <c r="ILE58" s="205"/>
      <c r="ILF58" s="205"/>
      <c r="ILG58" s="205"/>
      <c r="ILH58" s="205"/>
      <c r="ILI58" s="205"/>
      <c r="ILJ58" s="205"/>
      <c r="ILK58" s="205"/>
      <c r="ILL58" s="205"/>
      <c r="ILM58" s="205"/>
      <c r="ILN58" s="205"/>
      <c r="ILO58" s="205"/>
      <c r="ILP58" s="205"/>
      <c r="ILQ58" s="205"/>
      <c r="ILR58" s="205"/>
      <c r="ILS58" s="205"/>
      <c r="ILT58" s="205"/>
      <c r="ILU58" s="205"/>
      <c r="ILV58" s="205"/>
      <c r="ILW58" s="205"/>
      <c r="ILX58" s="205"/>
      <c r="ILY58" s="205"/>
      <c r="ILZ58" s="205"/>
      <c r="IMA58" s="205"/>
      <c r="IMB58" s="205"/>
      <c r="IMC58" s="205"/>
      <c r="IMD58" s="205"/>
      <c r="IME58" s="205"/>
      <c r="IMF58" s="205"/>
      <c r="IMG58" s="205"/>
      <c r="IMH58" s="205"/>
      <c r="IMI58" s="205"/>
      <c r="IMJ58" s="205"/>
      <c r="IMK58" s="205"/>
      <c r="IML58" s="205"/>
      <c r="IMM58" s="205"/>
      <c r="IMN58" s="205"/>
      <c r="IMO58" s="205"/>
      <c r="IMP58" s="205"/>
      <c r="IMQ58" s="205"/>
      <c r="IMR58" s="205"/>
      <c r="IMS58" s="205"/>
      <c r="IMT58" s="205"/>
      <c r="IMU58" s="205"/>
      <c r="IMV58" s="205"/>
      <c r="IMW58" s="205"/>
      <c r="IMX58" s="205"/>
      <c r="IMY58" s="205"/>
      <c r="IMZ58" s="205"/>
      <c r="INA58" s="205"/>
      <c r="INB58" s="205"/>
      <c r="INC58" s="205"/>
      <c r="IND58" s="205"/>
      <c r="INE58" s="205"/>
      <c r="INF58" s="205"/>
      <c r="ING58" s="205"/>
      <c r="INH58" s="205"/>
      <c r="INI58" s="205"/>
      <c r="INJ58" s="205"/>
      <c r="INK58" s="205"/>
      <c r="INL58" s="205"/>
      <c r="INM58" s="205"/>
      <c r="INN58" s="205"/>
      <c r="INO58" s="205"/>
      <c r="INP58" s="205"/>
      <c r="INQ58" s="205"/>
      <c r="INR58" s="205"/>
      <c r="INS58" s="205"/>
      <c r="INT58" s="205"/>
      <c r="INU58" s="205"/>
      <c r="INV58" s="205"/>
      <c r="INW58" s="205"/>
      <c r="INX58" s="205"/>
      <c r="INY58" s="205"/>
      <c r="INZ58" s="205"/>
      <c r="IOA58" s="205"/>
      <c r="IOB58" s="205"/>
      <c r="IOC58" s="205"/>
      <c r="IOD58" s="205"/>
      <c r="IOE58" s="205"/>
      <c r="IOF58" s="205"/>
      <c r="IOG58" s="205"/>
      <c r="IOH58" s="205"/>
      <c r="IOI58" s="205"/>
      <c r="IOJ58" s="205"/>
      <c r="IOK58" s="205"/>
      <c r="IOL58" s="205"/>
      <c r="IOM58" s="205"/>
      <c r="ION58" s="205"/>
      <c r="IOO58" s="205"/>
      <c r="IOP58" s="205"/>
      <c r="IOQ58" s="205"/>
      <c r="IOR58" s="205"/>
      <c r="IOS58" s="205"/>
      <c r="IOT58" s="205"/>
      <c r="IOU58" s="205"/>
      <c r="IOV58" s="205"/>
      <c r="IOW58" s="205"/>
      <c r="IOX58" s="205"/>
      <c r="IOY58" s="205"/>
      <c r="IOZ58" s="205"/>
      <c r="IPA58" s="205"/>
      <c r="IPB58" s="205"/>
      <c r="IPC58" s="205"/>
      <c r="IPD58" s="205"/>
      <c r="IPE58" s="205"/>
      <c r="IPF58" s="205"/>
      <c r="IPG58" s="205"/>
      <c r="IPH58" s="205"/>
      <c r="IPI58" s="205"/>
      <c r="IPJ58" s="205"/>
      <c r="IPK58" s="205"/>
      <c r="IPL58" s="205"/>
      <c r="IPM58" s="205"/>
      <c r="IPN58" s="205"/>
      <c r="IPO58" s="205"/>
      <c r="IPP58" s="205"/>
      <c r="IPQ58" s="205"/>
      <c r="IPR58" s="205"/>
      <c r="IPS58" s="205"/>
      <c r="IPT58" s="205"/>
      <c r="IPU58" s="205"/>
      <c r="IPV58" s="205"/>
      <c r="IPW58" s="205"/>
      <c r="IPX58" s="205"/>
      <c r="IPY58" s="205"/>
      <c r="IPZ58" s="205"/>
      <c r="IQA58" s="205"/>
      <c r="IQB58" s="205"/>
      <c r="IQC58" s="205"/>
      <c r="IQD58" s="205"/>
      <c r="IQE58" s="205"/>
      <c r="IQF58" s="205"/>
      <c r="IQG58" s="205"/>
      <c r="IQH58" s="205"/>
      <c r="IQI58" s="205"/>
      <c r="IQJ58" s="205"/>
      <c r="IQK58" s="205"/>
      <c r="IQL58" s="205"/>
      <c r="IQM58" s="205"/>
      <c r="IQN58" s="205"/>
      <c r="IQO58" s="205"/>
      <c r="IQP58" s="205"/>
      <c r="IQQ58" s="205"/>
      <c r="IQR58" s="205"/>
      <c r="IQS58" s="205"/>
      <c r="IQT58" s="205"/>
      <c r="IQU58" s="205"/>
      <c r="IQV58" s="205"/>
      <c r="IQW58" s="205"/>
      <c r="IQX58" s="205"/>
      <c r="IQY58" s="205"/>
      <c r="IQZ58" s="205"/>
      <c r="IRA58" s="205"/>
      <c r="IRB58" s="205"/>
      <c r="IRC58" s="205"/>
      <c r="IRD58" s="205"/>
      <c r="IRE58" s="205"/>
      <c r="IRF58" s="205"/>
      <c r="IRG58" s="205"/>
      <c r="IRH58" s="205"/>
      <c r="IRI58" s="205"/>
      <c r="IRJ58" s="205"/>
      <c r="IRK58" s="205"/>
      <c r="IRL58" s="205"/>
      <c r="IRM58" s="205"/>
      <c r="IRN58" s="205"/>
      <c r="IRO58" s="205"/>
      <c r="IRP58" s="205"/>
      <c r="IRQ58" s="205"/>
      <c r="IRR58" s="205"/>
      <c r="IRS58" s="205"/>
      <c r="IRT58" s="205"/>
      <c r="IRU58" s="205"/>
      <c r="IRV58" s="205"/>
      <c r="IRW58" s="205"/>
      <c r="IRX58" s="205"/>
      <c r="IRY58" s="205"/>
      <c r="IRZ58" s="205"/>
      <c r="ISA58" s="205"/>
      <c r="ISB58" s="205"/>
      <c r="ISC58" s="205"/>
      <c r="ISD58" s="205"/>
      <c r="ISE58" s="205"/>
      <c r="ISF58" s="205"/>
      <c r="ISG58" s="205"/>
      <c r="ISH58" s="205"/>
      <c r="ISI58" s="205"/>
      <c r="ISJ58" s="205"/>
      <c r="ISK58" s="205"/>
      <c r="ISL58" s="205"/>
      <c r="ISM58" s="205"/>
      <c r="ISN58" s="205"/>
      <c r="ISO58" s="205"/>
      <c r="ISP58" s="205"/>
      <c r="ISQ58" s="205"/>
      <c r="ISR58" s="205"/>
      <c r="ISS58" s="205"/>
      <c r="IST58" s="205"/>
      <c r="ISU58" s="205"/>
      <c r="ISV58" s="205"/>
      <c r="ISW58" s="205"/>
      <c r="ISX58" s="205"/>
      <c r="ISY58" s="205"/>
      <c r="ISZ58" s="205"/>
      <c r="ITA58" s="205"/>
      <c r="ITB58" s="205"/>
      <c r="ITC58" s="205"/>
      <c r="ITD58" s="205"/>
      <c r="ITE58" s="205"/>
      <c r="ITF58" s="205"/>
      <c r="ITG58" s="205"/>
      <c r="ITH58" s="205"/>
      <c r="ITI58" s="205"/>
      <c r="ITJ58" s="205"/>
      <c r="ITK58" s="205"/>
      <c r="ITL58" s="205"/>
      <c r="ITM58" s="205"/>
      <c r="ITN58" s="205"/>
      <c r="ITO58" s="205"/>
      <c r="ITP58" s="205"/>
      <c r="ITQ58" s="205"/>
      <c r="ITR58" s="205"/>
      <c r="ITS58" s="205"/>
      <c r="ITT58" s="205"/>
      <c r="ITU58" s="205"/>
      <c r="ITV58" s="205"/>
      <c r="ITW58" s="205"/>
      <c r="ITX58" s="205"/>
      <c r="ITY58" s="205"/>
      <c r="ITZ58" s="205"/>
      <c r="IUA58" s="205"/>
      <c r="IUB58" s="205"/>
      <c r="IUC58" s="205"/>
      <c r="IUD58" s="205"/>
      <c r="IUE58" s="205"/>
      <c r="IUF58" s="205"/>
      <c r="IUG58" s="205"/>
      <c r="IUH58" s="205"/>
      <c r="IUI58" s="205"/>
      <c r="IUJ58" s="205"/>
      <c r="IUK58" s="205"/>
      <c r="IUL58" s="205"/>
      <c r="IUM58" s="205"/>
      <c r="IUN58" s="205"/>
      <c r="IUO58" s="205"/>
      <c r="IUP58" s="205"/>
      <c r="IUQ58" s="205"/>
      <c r="IUR58" s="205"/>
      <c r="IUS58" s="205"/>
      <c r="IUT58" s="205"/>
      <c r="IUU58" s="205"/>
      <c r="IUV58" s="205"/>
      <c r="IUW58" s="205"/>
      <c r="IUX58" s="205"/>
      <c r="IUY58" s="205"/>
      <c r="IUZ58" s="205"/>
      <c r="IVA58" s="205"/>
      <c r="IVB58" s="205"/>
      <c r="IVC58" s="205"/>
      <c r="IVD58" s="205"/>
      <c r="IVE58" s="205"/>
      <c r="IVF58" s="205"/>
      <c r="IVG58" s="205"/>
      <c r="IVH58" s="205"/>
      <c r="IVI58" s="205"/>
      <c r="IVJ58" s="205"/>
      <c r="IVK58" s="205"/>
      <c r="IVL58" s="205"/>
      <c r="IVM58" s="205"/>
      <c r="IVN58" s="205"/>
      <c r="IVO58" s="205"/>
      <c r="IVP58" s="205"/>
      <c r="IVQ58" s="205"/>
      <c r="IVR58" s="205"/>
      <c r="IVS58" s="205"/>
      <c r="IVT58" s="205"/>
      <c r="IVU58" s="205"/>
      <c r="IVV58" s="205"/>
      <c r="IVW58" s="205"/>
      <c r="IVX58" s="205"/>
      <c r="IVY58" s="205"/>
      <c r="IVZ58" s="205"/>
      <c r="IWA58" s="205"/>
      <c r="IWB58" s="205"/>
      <c r="IWC58" s="205"/>
      <c r="IWD58" s="205"/>
      <c r="IWE58" s="205"/>
      <c r="IWF58" s="205"/>
      <c r="IWG58" s="205"/>
      <c r="IWH58" s="205"/>
      <c r="IWI58" s="205"/>
      <c r="IWJ58" s="205"/>
      <c r="IWK58" s="205"/>
      <c r="IWL58" s="205"/>
      <c r="IWM58" s="205"/>
      <c r="IWN58" s="205"/>
      <c r="IWO58" s="205"/>
      <c r="IWP58" s="205"/>
      <c r="IWQ58" s="205"/>
      <c r="IWR58" s="205"/>
      <c r="IWS58" s="205"/>
      <c r="IWT58" s="205"/>
      <c r="IWU58" s="205"/>
      <c r="IWV58" s="205"/>
      <c r="IWW58" s="205"/>
      <c r="IWX58" s="205"/>
      <c r="IWY58" s="205"/>
      <c r="IWZ58" s="205"/>
      <c r="IXA58" s="205"/>
      <c r="IXB58" s="205"/>
      <c r="IXC58" s="205"/>
      <c r="IXD58" s="205"/>
      <c r="IXE58" s="205"/>
      <c r="IXF58" s="205"/>
      <c r="IXG58" s="205"/>
      <c r="IXH58" s="205"/>
      <c r="IXI58" s="205"/>
      <c r="IXJ58" s="205"/>
      <c r="IXK58" s="205"/>
      <c r="IXL58" s="205"/>
      <c r="IXM58" s="205"/>
      <c r="IXN58" s="205"/>
      <c r="IXO58" s="205"/>
      <c r="IXP58" s="205"/>
      <c r="IXQ58" s="205"/>
      <c r="IXR58" s="205"/>
      <c r="IXS58" s="205"/>
      <c r="IXT58" s="205"/>
      <c r="IXU58" s="205"/>
      <c r="IXV58" s="205"/>
      <c r="IXW58" s="205"/>
      <c r="IXX58" s="205"/>
      <c r="IXY58" s="205"/>
      <c r="IXZ58" s="205"/>
      <c r="IYA58" s="205"/>
      <c r="IYB58" s="205"/>
      <c r="IYC58" s="205"/>
      <c r="IYD58" s="205"/>
      <c r="IYE58" s="205"/>
      <c r="IYF58" s="205"/>
      <c r="IYG58" s="205"/>
      <c r="IYH58" s="205"/>
      <c r="IYI58" s="205"/>
      <c r="IYJ58" s="205"/>
      <c r="IYK58" s="205"/>
      <c r="IYL58" s="205"/>
      <c r="IYM58" s="205"/>
      <c r="IYN58" s="205"/>
      <c r="IYO58" s="205"/>
      <c r="IYP58" s="205"/>
      <c r="IYQ58" s="205"/>
      <c r="IYR58" s="205"/>
      <c r="IYS58" s="205"/>
      <c r="IYT58" s="205"/>
      <c r="IYU58" s="205"/>
      <c r="IYV58" s="205"/>
      <c r="IYW58" s="205"/>
      <c r="IYX58" s="205"/>
      <c r="IYY58" s="205"/>
      <c r="IYZ58" s="205"/>
      <c r="IZA58" s="205"/>
      <c r="IZB58" s="205"/>
      <c r="IZC58" s="205"/>
      <c r="IZD58" s="205"/>
      <c r="IZE58" s="205"/>
      <c r="IZF58" s="205"/>
      <c r="IZG58" s="205"/>
      <c r="IZH58" s="205"/>
      <c r="IZI58" s="205"/>
      <c r="IZJ58" s="205"/>
      <c r="IZK58" s="205"/>
      <c r="IZL58" s="205"/>
      <c r="IZM58" s="205"/>
      <c r="IZN58" s="205"/>
      <c r="IZO58" s="205"/>
      <c r="IZP58" s="205"/>
      <c r="IZQ58" s="205"/>
      <c r="IZR58" s="205"/>
      <c r="IZS58" s="205"/>
      <c r="IZT58" s="205"/>
      <c r="IZU58" s="205"/>
      <c r="IZV58" s="205"/>
      <c r="IZW58" s="205"/>
      <c r="IZX58" s="205"/>
      <c r="IZY58" s="205"/>
      <c r="IZZ58" s="205"/>
      <c r="JAA58" s="205"/>
      <c r="JAB58" s="205"/>
      <c r="JAC58" s="205"/>
      <c r="JAD58" s="205"/>
      <c r="JAE58" s="205"/>
      <c r="JAF58" s="205"/>
      <c r="JAG58" s="205"/>
      <c r="JAH58" s="205"/>
      <c r="JAI58" s="205"/>
      <c r="JAJ58" s="205"/>
      <c r="JAK58" s="205"/>
      <c r="JAL58" s="205"/>
      <c r="JAM58" s="205"/>
      <c r="JAN58" s="205"/>
      <c r="JAO58" s="205"/>
      <c r="JAP58" s="205"/>
      <c r="JAQ58" s="205"/>
      <c r="JAR58" s="205"/>
      <c r="JAS58" s="205"/>
      <c r="JAT58" s="205"/>
      <c r="JAU58" s="205"/>
      <c r="JAV58" s="205"/>
      <c r="JAW58" s="205"/>
      <c r="JAX58" s="205"/>
      <c r="JAY58" s="205"/>
      <c r="JAZ58" s="205"/>
      <c r="JBA58" s="205"/>
      <c r="JBB58" s="205"/>
      <c r="JBC58" s="205"/>
      <c r="JBD58" s="205"/>
      <c r="JBE58" s="205"/>
      <c r="JBF58" s="205"/>
      <c r="JBG58" s="205"/>
      <c r="JBH58" s="205"/>
      <c r="JBI58" s="205"/>
      <c r="JBJ58" s="205"/>
      <c r="JBK58" s="205"/>
      <c r="JBL58" s="205"/>
      <c r="JBM58" s="205"/>
      <c r="JBN58" s="205"/>
      <c r="JBO58" s="205"/>
      <c r="JBP58" s="205"/>
      <c r="JBQ58" s="205"/>
      <c r="JBR58" s="205"/>
      <c r="JBS58" s="205"/>
      <c r="JBT58" s="205"/>
      <c r="JBU58" s="205"/>
      <c r="JBV58" s="205"/>
      <c r="JBW58" s="205"/>
      <c r="JBX58" s="205"/>
      <c r="JBY58" s="205"/>
      <c r="JBZ58" s="205"/>
      <c r="JCA58" s="205"/>
      <c r="JCB58" s="205"/>
      <c r="JCC58" s="205"/>
      <c r="JCD58" s="205"/>
      <c r="JCE58" s="205"/>
      <c r="JCF58" s="205"/>
      <c r="JCG58" s="205"/>
      <c r="JCH58" s="205"/>
      <c r="JCI58" s="205"/>
      <c r="JCJ58" s="205"/>
      <c r="JCK58" s="205"/>
      <c r="JCL58" s="205"/>
      <c r="JCM58" s="205"/>
      <c r="JCN58" s="205"/>
      <c r="JCO58" s="205"/>
      <c r="JCP58" s="205"/>
      <c r="JCQ58" s="205"/>
      <c r="JCR58" s="205"/>
      <c r="JCS58" s="205"/>
      <c r="JCT58" s="205"/>
      <c r="JCU58" s="205"/>
      <c r="JCV58" s="205"/>
      <c r="JCW58" s="205"/>
      <c r="JCX58" s="205"/>
      <c r="JCY58" s="205"/>
      <c r="JCZ58" s="205"/>
      <c r="JDA58" s="205"/>
      <c r="JDB58" s="205"/>
      <c r="JDC58" s="205"/>
      <c r="JDD58" s="205"/>
      <c r="JDE58" s="205"/>
      <c r="JDF58" s="205"/>
      <c r="JDG58" s="205"/>
      <c r="JDH58" s="205"/>
      <c r="JDI58" s="205"/>
      <c r="JDJ58" s="205"/>
      <c r="JDK58" s="205"/>
      <c r="JDL58" s="205"/>
      <c r="JDM58" s="205"/>
      <c r="JDN58" s="205"/>
      <c r="JDO58" s="205"/>
      <c r="JDP58" s="205"/>
      <c r="JDQ58" s="205"/>
      <c r="JDR58" s="205"/>
      <c r="JDS58" s="205"/>
      <c r="JDT58" s="205"/>
      <c r="JDU58" s="205"/>
      <c r="JDV58" s="205"/>
      <c r="JDW58" s="205"/>
      <c r="JDX58" s="205"/>
      <c r="JDY58" s="205"/>
      <c r="JDZ58" s="205"/>
      <c r="JEA58" s="205"/>
      <c r="JEB58" s="205"/>
      <c r="JEC58" s="205"/>
      <c r="JED58" s="205"/>
      <c r="JEE58" s="205"/>
      <c r="JEF58" s="205"/>
      <c r="JEG58" s="205"/>
      <c r="JEH58" s="205"/>
      <c r="JEI58" s="205"/>
      <c r="JEJ58" s="205"/>
      <c r="JEK58" s="205"/>
      <c r="JEL58" s="205"/>
      <c r="JEM58" s="205"/>
      <c r="JEN58" s="205"/>
      <c r="JEO58" s="205"/>
      <c r="JEP58" s="205"/>
      <c r="JEQ58" s="205"/>
      <c r="JER58" s="205"/>
      <c r="JES58" s="205"/>
      <c r="JET58" s="205"/>
      <c r="JEU58" s="205"/>
      <c r="JEV58" s="205"/>
      <c r="JEW58" s="205"/>
      <c r="JEX58" s="205"/>
      <c r="JEY58" s="205"/>
      <c r="JEZ58" s="205"/>
      <c r="JFA58" s="205"/>
      <c r="JFB58" s="205"/>
      <c r="JFC58" s="205"/>
      <c r="JFD58" s="205"/>
      <c r="JFE58" s="205"/>
      <c r="JFF58" s="205"/>
      <c r="JFG58" s="205"/>
      <c r="JFH58" s="205"/>
      <c r="JFI58" s="205"/>
      <c r="JFJ58" s="205"/>
      <c r="JFK58" s="205"/>
      <c r="JFL58" s="205"/>
      <c r="JFM58" s="205"/>
      <c r="JFN58" s="205"/>
      <c r="JFO58" s="205"/>
      <c r="JFP58" s="205"/>
      <c r="JFQ58" s="205"/>
      <c r="JFR58" s="205"/>
      <c r="JFS58" s="205"/>
      <c r="JFT58" s="205"/>
      <c r="JFU58" s="205"/>
      <c r="JFV58" s="205"/>
      <c r="JFW58" s="205"/>
      <c r="JFX58" s="205"/>
      <c r="JFY58" s="205"/>
      <c r="JFZ58" s="205"/>
      <c r="JGA58" s="205"/>
      <c r="JGB58" s="205"/>
      <c r="JGC58" s="205"/>
      <c r="JGD58" s="205"/>
      <c r="JGE58" s="205"/>
      <c r="JGF58" s="205"/>
      <c r="JGG58" s="205"/>
      <c r="JGH58" s="205"/>
      <c r="JGI58" s="205"/>
      <c r="JGJ58" s="205"/>
      <c r="JGK58" s="205"/>
      <c r="JGL58" s="205"/>
      <c r="JGM58" s="205"/>
      <c r="JGN58" s="205"/>
      <c r="JGO58" s="205"/>
      <c r="JGP58" s="205"/>
      <c r="JGQ58" s="205"/>
      <c r="JGR58" s="205"/>
      <c r="JGS58" s="205"/>
      <c r="JGT58" s="205"/>
      <c r="JGU58" s="205"/>
      <c r="JGV58" s="205"/>
      <c r="JGW58" s="205"/>
      <c r="JGX58" s="205"/>
      <c r="JGY58" s="205"/>
      <c r="JGZ58" s="205"/>
      <c r="JHA58" s="205"/>
      <c r="JHB58" s="205"/>
      <c r="JHC58" s="205"/>
      <c r="JHD58" s="205"/>
      <c r="JHE58" s="205"/>
      <c r="JHF58" s="205"/>
      <c r="JHG58" s="205"/>
      <c r="JHH58" s="205"/>
      <c r="JHI58" s="205"/>
      <c r="JHJ58" s="205"/>
      <c r="JHK58" s="205"/>
      <c r="JHL58" s="205"/>
      <c r="JHM58" s="205"/>
      <c r="JHN58" s="205"/>
      <c r="JHO58" s="205"/>
      <c r="JHP58" s="205"/>
      <c r="JHQ58" s="205"/>
      <c r="JHR58" s="205"/>
      <c r="JHS58" s="205"/>
      <c r="JHT58" s="205"/>
      <c r="JHU58" s="205"/>
      <c r="JHV58" s="205"/>
      <c r="JHW58" s="205"/>
      <c r="JHX58" s="205"/>
      <c r="JHY58" s="205"/>
      <c r="JHZ58" s="205"/>
      <c r="JIA58" s="205"/>
      <c r="JIB58" s="205"/>
      <c r="JIC58" s="205"/>
      <c r="JID58" s="205"/>
      <c r="JIE58" s="205"/>
      <c r="JIF58" s="205"/>
      <c r="JIG58" s="205"/>
      <c r="JIH58" s="205"/>
      <c r="JII58" s="205"/>
      <c r="JIJ58" s="205"/>
      <c r="JIK58" s="205"/>
      <c r="JIL58" s="205"/>
      <c r="JIM58" s="205"/>
      <c r="JIN58" s="205"/>
      <c r="JIO58" s="205"/>
      <c r="JIP58" s="205"/>
      <c r="JIQ58" s="205"/>
      <c r="JIR58" s="205"/>
      <c r="JIS58" s="205"/>
      <c r="JIT58" s="205"/>
      <c r="JIU58" s="205"/>
      <c r="JIV58" s="205"/>
      <c r="JIW58" s="205"/>
      <c r="JIX58" s="205"/>
      <c r="JIY58" s="205"/>
      <c r="JIZ58" s="205"/>
      <c r="JJA58" s="205"/>
      <c r="JJB58" s="205"/>
      <c r="JJC58" s="205"/>
      <c r="JJD58" s="205"/>
      <c r="JJE58" s="205"/>
      <c r="JJF58" s="205"/>
      <c r="JJG58" s="205"/>
      <c r="JJH58" s="205"/>
      <c r="JJI58" s="205"/>
      <c r="JJJ58" s="205"/>
      <c r="JJK58" s="205"/>
      <c r="JJL58" s="205"/>
      <c r="JJM58" s="205"/>
      <c r="JJN58" s="205"/>
      <c r="JJO58" s="205"/>
      <c r="JJP58" s="205"/>
      <c r="JJQ58" s="205"/>
      <c r="JJR58" s="205"/>
      <c r="JJS58" s="205"/>
      <c r="JJT58" s="205"/>
      <c r="JJU58" s="205"/>
      <c r="JJV58" s="205"/>
      <c r="JJW58" s="205"/>
      <c r="JJX58" s="205"/>
      <c r="JJY58" s="205"/>
      <c r="JJZ58" s="205"/>
      <c r="JKA58" s="205"/>
      <c r="JKB58" s="205"/>
      <c r="JKC58" s="205"/>
      <c r="JKD58" s="205"/>
      <c r="JKE58" s="205"/>
      <c r="JKF58" s="205"/>
      <c r="JKG58" s="205"/>
      <c r="JKH58" s="205"/>
      <c r="JKI58" s="205"/>
      <c r="JKJ58" s="205"/>
      <c r="JKK58" s="205"/>
      <c r="JKL58" s="205"/>
      <c r="JKM58" s="205"/>
      <c r="JKN58" s="205"/>
      <c r="JKO58" s="205"/>
      <c r="JKP58" s="205"/>
      <c r="JKQ58" s="205"/>
      <c r="JKR58" s="205"/>
      <c r="JKS58" s="205"/>
      <c r="JKT58" s="205"/>
      <c r="JKU58" s="205"/>
      <c r="JKV58" s="205"/>
      <c r="JKW58" s="205"/>
      <c r="JKX58" s="205"/>
      <c r="JKY58" s="205"/>
      <c r="JKZ58" s="205"/>
      <c r="JLA58" s="205"/>
      <c r="JLB58" s="205"/>
      <c r="JLC58" s="205"/>
      <c r="JLD58" s="205"/>
      <c r="JLE58" s="205"/>
      <c r="JLF58" s="205"/>
      <c r="JLG58" s="205"/>
      <c r="JLH58" s="205"/>
      <c r="JLI58" s="205"/>
      <c r="JLJ58" s="205"/>
      <c r="JLK58" s="205"/>
      <c r="JLL58" s="205"/>
      <c r="JLM58" s="205"/>
      <c r="JLN58" s="205"/>
      <c r="JLO58" s="205"/>
      <c r="JLP58" s="205"/>
      <c r="JLQ58" s="205"/>
      <c r="JLR58" s="205"/>
      <c r="JLS58" s="205"/>
      <c r="JLT58" s="205"/>
      <c r="JLU58" s="205"/>
      <c r="JLV58" s="205"/>
      <c r="JLW58" s="205"/>
      <c r="JLX58" s="205"/>
      <c r="JLY58" s="205"/>
      <c r="JLZ58" s="205"/>
      <c r="JMA58" s="205"/>
      <c r="JMB58" s="205"/>
      <c r="JMC58" s="205"/>
      <c r="JMD58" s="205"/>
      <c r="JME58" s="205"/>
      <c r="JMF58" s="205"/>
      <c r="JMG58" s="205"/>
      <c r="JMH58" s="205"/>
      <c r="JMI58" s="205"/>
      <c r="JMJ58" s="205"/>
      <c r="JMK58" s="205"/>
      <c r="JML58" s="205"/>
      <c r="JMM58" s="205"/>
      <c r="JMN58" s="205"/>
      <c r="JMO58" s="205"/>
      <c r="JMP58" s="205"/>
      <c r="JMQ58" s="205"/>
      <c r="JMR58" s="205"/>
      <c r="JMS58" s="205"/>
      <c r="JMT58" s="205"/>
      <c r="JMU58" s="205"/>
      <c r="JMV58" s="205"/>
      <c r="JMW58" s="205"/>
      <c r="JMX58" s="205"/>
      <c r="JMY58" s="205"/>
      <c r="JMZ58" s="205"/>
      <c r="JNA58" s="205"/>
      <c r="JNB58" s="205"/>
      <c r="JNC58" s="205"/>
      <c r="JND58" s="205"/>
      <c r="JNE58" s="205"/>
      <c r="JNF58" s="205"/>
      <c r="JNG58" s="205"/>
      <c r="JNH58" s="205"/>
      <c r="JNI58" s="205"/>
      <c r="JNJ58" s="205"/>
      <c r="JNK58" s="205"/>
      <c r="JNL58" s="205"/>
      <c r="JNM58" s="205"/>
      <c r="JNN58" s="205"/>
      <c r="JNO58" s="205"/>
      <c r="JNP58" s="205"/>
      <c r="JNQ58" s="205"/>
      <c r="JNR58" s="205"/>
      <c r="JNS58" s="205"/>
      <c r="JNT58" s="205"/>
      <c r="JNU58" s="205"/>
      <c r="JNV58" s="205"/>
      <c r="JNW58" s="205"/>
      <c r="JNX58" s="205"/>
      <c r="JNY58" s="205"/>
      <c r="JNZ58" s="205"/>
      <c r="JOA58" s="205"/>
      <c r="JOB58" s="205"/>
      <c r="JOC58" s="205"/>
      <c r="JOD58" s="205"/>
      <c r="JOE58" s="205"/>
      <c r="JOF58" s="205"/>
      <c r="JOG58" s="205"/>
      <c r="JOH58" s="205"/>
      <c r="JOI58" s="205"/>
      <c r="JOJ58" s="205"/>
      <c r="JOK58" s="205"/>
      <c r="JOL58" s="205"/>
      <c r="JOM58" s="205"/>
      <c r="JON58" s="205"/>
      <c r="JOO58" s="205"/>
      <c r="JOP58" s="205"/>
      <c r="JOQ58" s="205"/>
      <c r="JOR58" s="205"/>
      <c r="JOS58" s="205"/>
      <c r="JOT58" s="205"/>
      <c r="JOU58" s="205"/>
      <c r="JOV58" s="205"/>
      <c r="JOW58" s="205"/>
      <c r="JOX58" s="205"/>
      <c r="JOY58" s="205"/>
      <c r="JOZ58" s="205"/>
      <c r="JPA58" s="205"/>
      <c r="JPB58" s="205"/>
      <c r="JPC58" s="205"/>
      <c r="JPD58" s="205"/>
      <c r="JPE58" s="205"/>
      <c r="JPF58" s="205"/>
      <c r="JPG58" s="205"/>
      <c r="JPH58" s="205"/>
      <c r="JPI58" s="205"/>
      <c r="JPJ58" s="205"/>
      <c r="JPK58" s="205"/>
      <c r="JPL58" s="205"/>
      <c r="JPM58" s="205"/>
      <c r="JPN58" s="205"/>
      <c r="JPO58" s="205"/>
      <c r="JPP58" s="205"/>
      <c r="JPQ58" s="205"/>
      <c r="JPR58" s="205"/>
      <c r="JPS58" s="205"/>
      <c r="JPT58" s="205"/>
      <c r="JPU58" s="205"/>
      <c r="JPV58" s="205"/>
      <c r="JPW58" s="205"/>
      <c r="JPX58" s="205"/>
      <c r="JPY58" s="205"/>
      <c r="JPZ58" s="205"/>
      <c r="JQA58" s="205"/>
      <c r="JQB58" s="205"/>
      <c r="JQC58" s="205"/>
      <c r="JQD58" s="205"/>
      <c r="JQE58" s="205"/>
      <c r="JQF58" s="205"/>
      <c r="JQG58" s="205"/>
      <c r="JQH58" s="205"/>
      <c r="JQI58" s="205"/>
      <c r="JQJ58" s="205"/>
      <c r="JQK58" s="205"/>
      <c r="JQL58" s="205"/>
      <c r="JQM58" s="205"/>
      <c r="JQN58" s="205"/>
      <c r="JQO58" s="205"/>
      <c r="JQP58" s="205"/>
      <c r="JQQ58" s="205"/>
      <c r="JQR58" s="205"/>
      <c r="JQS58" s="205"/>
      <c r="JQT58" s="205"/>
      <c r="JQU58" s="205"/>
      <c r="JQV58" s="205"/>
      <c r="JQW58" s="205"/>
      <c r="JQX58" s="205"/>
      <c r="JQY58" s="205"/>
      <c r="JQZ58" s="205"/>
      <c r="JRA58" s="205"/>
      <c r="JRB58" s="205"/>
      <c r="JRC58" s="205"/>
      <c r="JRD58" s="205"/>
      <c r="JRE58" s="205"/>
      <c r="JRF58" s="205"/>
      <c r="JRG58" s="205"/>
      <c r="JRH58" s="205"/>
      <c r="JRI58" s="205"/>
      <c r="JRJ58" s="205"/>
      <c r="JRK58" s="205"/>
      <c r="JRL58" s="205"/>
      <c r="JRM58" s="205"/>
      <c r="JRN58" s="205"/>
      <c r="JRO58" s="205"/>
      <c r="JRP58" s="205"/>
      <c r="JRQ58" s="205"/>
      <c r="JRR58" s="205"/>
      <c r="JRS58" s="205"/>
      <c r="JRT58" s="205"/>
      <c r="JRU58" s="205"/>
      <c r="JRV58" s="205"/>
      <c r="JRW58" s="205"/>
      <c r="JRX58" s="205"/>
      <c r="JRY58" s="205"/>
      <c r="JRZ58" s="205"/>
      <c r="JSA58" s="205"/>
      <c r="JSB58" s="205"/>
      <c r="JSC58" s="205"/>
      <c r="JSD58" s="205"/>
      <c r="JSE58" s="205"/>
      <c r="JSF58" s="205"/>
      <c r="JSG58" s="205"/>
      <c r="JSH58" s="205"/>
      <c r="JSI58" s="205"/>
      <c r="JSJ58" s="205"/>
      <c r="JSK58" s="205"/>
      <c r="JSL58" s="205"/>
      <c r="JSM58" s="205"/>
      <c r="JSN58" s="205"/>
      <c r="JSO58" s="205"/>
      <c r="JSP58" s="205"/>
      <c r="JSQ58" s="205"/>
      <c r="JSR58" s="205"/>
      <c r="JSS58" s="205"/>
      <c r="JST58" s="205"/>
      <c r="JSU58" s="205"/>
      <c r="JSV58" s="205"/>
      <c r="JSW58" s="205"/>
      <c r="JSX58" s="205"/>
      <c r="JSY58" s="205"/>
      <c r="JSZ58" s="205"/>
      <c r="JTA58" s="205"/>
      <c r="JTB58" s="205"/>
      <c r="JTC58" s="205"/>
      <c r="JTD58" s="205"/>
      <c r="JTE58" s="205"/>
      <c r="JTF58" s="205"/>
      <c r="JTG58" s="205"/>
      <c r="JTH58" s="205"/>
      <c r="JTI58" s="205"/>
      <c r="JTJ58" s="205"/>
      <c r="JTK58" s="205"/>
      <c r="JTL58" s="205"/>
      <c r="JTM58" s="205"/>
      <c r="JTN58" s="205"/>
      <c r="JTO58" s="205"/>
      <c r="JTP58" s="205"/>
      <c r="JTQ58" s="205"/>
      <c r="JTR58" s="205"/>
      <c r="JTS58" s="205"/>
      <c r="JTT58" s="205"/>
      <c r="JTU58" s="205"/>
      <c r="JTV58" s="205"/>
      <c r="JTW58" s="205"/>
      <c r="JTX58" s="205"/>
      <c r="JTY58" s="205"/>
      <c r="JTZ58" s="205"/>
      <c r="JUA58" s="205"/>
      <c r="JUB58" s="205"/>
      <c r="JUC58" s="205"/>
      <c r="JUD58" s="205"/>
      <c r="JUE58" s="205"/>
      <c r="JUF58" s="205"/>
      <c r="JUG58" s="205"/>
      <c r="JUH58" s="205"/>
      <c r="JUI58" s="205"/>
      <c r="JUJ58" s="205"/>
      <c r="JUK58" s="205"/>
      <c r="JUL58" s="205"/>
      <c r="JUM58" s="205"/>
      <c r="JUN58" s="205"/>
      <c r="JUO58" s="205"/>
      <c r="JUP58" s="205"/>
      <c r="JUQ58" s="205"/>
      <c r="JUR58" s="205"/>
      <c r="JUS58" s="205"/>
      <c r="JUT58" s="205"/>
      <c r="JUU58" s="205"/>
      <c r="JUV58" s="205"/>
      <c r="JUW58" s="205"/>
      <c r="JUX58" s="205"/>
      <c r="JUY58" s="205"/>
      <c r="JUZ58" s="205"/>
      <c r="JVA58" s="205"/>
      <c r="JVB58" s="205"/>
      <c r="JVC58" s="205"/>
      <c r="JVD58" s="205"/>
      <c r="JVE58" s="205"/>
      <c r="JVF58" s="205"/>
      <c r="JVG58" s="205"/>
      <c r="JVH58" s="205"/>
      <c r="JVI58" s="205"/>
      <c r="JVJ58" s="205"/>
      <c r="JVK58" s="205"/>
      <c r="JVL58" s="205"/>
      <c r="JVM58" s="205"/>
      <c r="JVN58" s="205"/>
      <c r="JVO58" s="205"/>
      <c r="JVP58" s="205"/>
      <c r="JVQ58" s="205"/>
      <c r="JVR58" s="205"/>
      <c r="JVS58" s="205"/>
      <c r="JVT58" s="205"/>
      <c r="JVU58" s="205"/>
      <c r="JVV58" s="205"/>
      <c r="JVW58" s="205"/>
      <c r="JVX58" s="205"/>
      <c r="JVY58" s="205"/>
      <c r="JVZ58" s="205"/>
      <c r="JWA58" s="205"/>
      <c r="JWB58" s="205"/>
      <c r="JWC58" s="205"/>
      <c r="JWD58" s="205"/>
      <c r="JWE58" s="205"/>
      <c r="JWF58" s="205"/>
      <c r="JWG58" s="205"/>
      <c r="JWH58" s="205"/>
      <c r="JWI58" s="205"/>
      <c r="JWJ58" s="205"/>
      <c r="JWK58" s="205"/>
      <c r="JWL58" s="205"/>
      <c r="JWM58" s="205"/>
      <c r="JWN58" s="205"/>
      <c r="JWO58" s="205"/>
      <c r="JWP58" s="205"/>
      <c r="JWQ58" s="205"/>
      <c r="JWR58" s="205"/>
      <c r="JWS58" s="205"/>
      <c r="JWT58" s="205"/>
      <c r="JWU58" s="205"/>
      <c r="JWV58" s="205"/>
      <c r="JWW58" s="205"/>
      <c r="JWX58" s="205"/>
      <c r="JWY58" s="205"/>
      <c r="JWZ58" s="205"/>
      <c r="JXA58" s="205"/>
      <c r="JXB58" s="205"/>
      <c r="JXC58" s="205"/>
      <c r="JXD58" s="205"/>
      <c r="JXE58" s="205"/>
      <c r="JXF58" s="205"/>
      <c r="JXG58" s="205"/>
      <c r="JXH58" s="205"/>
      <c r="JXI58" s="205"/>
      <c r="JXJ58" s="205"/>
      <c r="JXK58" s="205"/>
      <c r="JXL58" s="205"/>
      <c r="JXM58" s="205"/>
      <c r="JXN58" s="205"/>
      <c r="JXO58" s="205"/>
      <c r="JXP58" s="205"/>
      <c r="JXQ58" s="205"/>
      <c r="JXR58" s="205"/>
      <c r="JXS58" s="205"/>
      <c r="JXT58" s="205"/>
      <c r="JXU58" s="205"/>
      <c r="JXV58" s="205"/>
      <c r="JXW58" s="205"/>
      <c r="JXX58" s="205"/>
      <c r="JXY58" s="205"/>
      <c r="JXZ58" s="205"/>
      <c r="JYA58" s="205"/>
      <c r="JYB58" s="205"/>
      <c r="JYC58" s="205"/>
      <c r="JYD58" s="205"/>
      <c r="JYE58" s="205"/>
      <c r="JYF58" s="205"/>
      <c r="JYG58" s="205"/>
      <c r="JYH58" s="205"/>
      <c r="JYI58" s="205"/>
      <c r="JYJ58" s="205"/>
      <c r="JYK58" s="205"/>
      <c r="JYL58" s="205"/>
      <c r="JYM58" s="205"/>
      <c r="JYN58" s="205"/>
      <c r="JYO58" s="205"/>
      <c r="JYP58" s="205"/>
      <c r="JYQ58" s="205"/>
      <c r="JYR58" s="205"/>
      <c r="JYS58" s="205"/>
      <c r="JYT58" s="205"/>
      <c r="JYU58" s="205"/>
      <c r="JYV58" s="205"/>
      <c r="JYW58" s="205"/>
      <c r="JYX58" s="205"/>
      <c r="JYY58" s="205"/>
      <c r="JYZ58" s="205"/>
      <c r="JZA58" s="205"/>
      <c r="JZB58" s="205"/>
      <c r="JZC58" s="205"/>
      <c r="JZD58" s="205"/>
      <c r="JZE58" s="205"/>
      <c r="JZF58" s="205"/>
      <c r="JZG58" s="205"/>
      <c r="JZH58" s="205"/>
      <c r="JZI58" s="205"/>
      <c r="JZJ58" s="205"/>
      <c r="JZK58" s="205"/>
      <c r="JZL58" s="205"/>
      <c r="JZM58" s="205"/>
      <c r="JZN58" s="205"/>
      <c r="JZO58" s="205"/>
      <c r="JZP58" s="205"/>
      <c r="JZQ58" s="205"/>
      <c r="JZR58" s="205"/>
      <c r="JZS58" s="205"/>
      <c r="JZT58" s="205"/>
      <c r="JZU58" s="205"/>
      <c r="JZV58" s="205"/>
      <c r="JZW58" s="205"/>
      <c r="JZX58" s="205"/>
      <c r="JZY58" s="205"/>
      <c r="JZZ58" s="205"/>
      <c r="KAA58" s="205"/>
      <c r="KAB58" s="205"/>
      <c r="KAC58" s="205"/>
      <c r="KAD58" s="205"/>
      <c r="KAE58" s="205"/>
      <c r="KAF58" s="205"/>
      <c r="KAG58" s="205"/>
      <c r="KAH58" s="205"/>
      <c r="KAI58" s="205"/>
      <c r="KAJ58" s="205"/>
      <c r="KAK58" s="205"/>
      <c r="KAL58" s="205"/>
      <c r="KAM58" s="205"/>
      <c r="KAN58" s="205"/>
      <c r="KAO58" s="205"/>
      <c r="KAP58" s="205"/>
      <c r="KAQ58" s="205"/>
      <c r="KAR58" s="205"/>
      <c r="KAS58" s="205"/>
      <c r="KAT58" s="205"/>
      <c r="KAU58" s="205"/>
      <c r="KAV58" s="205"/>
      <c r="KAW58" s="205"/>
      <c r="KAX58" s="205"/>
      <c r="KAY58" s="205"/>
      <c r="KAZ58" s="205"/>
      <c r="KBA58" s="205"/>
      <c r="KBB58" s="205"/>
      <c r="KBC58" s="205"/>
      <c r="KBD58" s="205"/>
      <c r="KBE58" s="205"/>
      <c r="KBF58" s="205"/>
      <c r="KBG58" s="205"/>
      <c r="KBH58" s="205"/>
      <c r="KBI58" s="205"/>
      <c r="KBJ58" s="205"/>
      <c r="KBK58" s="205"/>
      <c r="KBL58" s="205"/>
      <c r="KBM58" s="205"/>
      <c r="KBN58" s="205"/>
      <c r="KBO58" s="205"/>
      <c r="KBP58" s="205"/>
      <c r="KBQ58" s="205"/>
      <c r="KBR58" s="205"/>
      <c r="KBS58" s="205"/>
      <c r="KBT58" s="205"/>
      <c r="KBU58" s="205"/>
      <c r="KBV58" s="205"/>
      <c r="KBW58" s="205"/>
      <c r="KBX58" s="205"/>
      <c r="KBY58" s="205"/>
      <c r="KBZ58" s="205"/>
      <c r="KCA58" s="205"/>
      <c r="KCB58" s="205"/>
      <c r="KCC58" s="205"/>
      <c r="KCD58" s="205"/>
      <c r="KCE58" s="205"/>
      <c r="KCF58" s="205"/>
      <c r="KCG58" s="205"/>
      <c r="KCH58" s="205"/>
      <c r="KCI58" s="205"/>
      <c r="KCJ58" s="205"/>
      <c r="KCK58" s="205"/>
      <c r="KCL58" s="205"/>
      <c r="KCM58" s="205"/>
      <c r="KCN58" s="205"/>
      <c r="KCO58" s="205"/>
      <c r="KCP58" s="205"/>
      <c r="KCQ58" s="205"/>
      <c r="KCR58" s="205"/>
      <c r="KCS58" s="205"/>
      <c r="KCT58" s="205"/>
      <c r="KCU58" s="205"/>
      <c r="KCV58" s="205"/>
      <c r="KCW58" s="205"/>
      <c r="KCX58" s="205"/>
      <c r="KCY58" s="205"/>
      <c r="KCZ58" s="205"/>
      <c r="KDA58" s="205"/>
      <c r="KDB58" s="205"/>
      <c r="KDC58" s="205"/>
      <c r="KDD58" s="205"/>
      <c r="KDE58" s="205"/>
      <c r="KDF58" s="205"/>
      <c r="KDG58" s="205"/>
      <c r="KDH58" s="205"/>
      <c r="KDI58" s="205"/>
      <c r="KDJ58" s="205"/>
      <c r="KDK58" s="205"/>
      <c r="KDL58" s="205"/>
      <c r="KDM58" s="205"/>
      <c r="KDN58" s="205"/>
      <c r="KDO58" s="205"/>
      <c r="KDP58" s="205"/>
      <c r="KDQ58" s="205"/>
      <c r="KDR58" s="205"/>
      <c r="KDS58" s="205"/>
      <c r="KDT58" s="205"/>
      <c r="KDU58" s="205"/>
      <c r="KDV58" s="205"/>
      <c r="KDW58" s="205"/>
      <c r="KDX58" s="205"/>
      <c r="KDY58" s="205"/>
      <c r="KDZ58" s="205"/>
      <c r="KEA58" s="205"/>
      <c r="KEB58" s="205"/>
      <c r="KEC58" s="205"/>
      <c r="KED58" s="205"/>
      <c r="KEE58" s="205"/>
      <c r="KEF58" s="205"/>
      <c r="KEG58" s="205"/>
      <c r="KEH58" s="205"/>
      <c r="KEI58" s="205"/>
      <c r="KEJ58" s="205"/>
      <c r="KEK58" s="205"/>
      <c r="KEL58" s="205"/>
      <c r="KEM58" s="205"/>
      <c r="KEN58" s="205"/>
      <c r="KEO58" s="205"/>
      <c r="KEP58" s="205"/>
      <c r="KEQ58" s="205"/>
      <c r="KER58" s="205"/>
      <c r="KES58" s="205"/>
      <c r="KET58" s="205"/>
      <c r="KEU58" s="205"/>
      <c r="KEV58" s="205"/>
      <c r="KEW58" s="205"/>
      <c r="KEX58" s="205"/>
      <c r="KEY58" s="205"/>
      <c r="KEZ58" s="205"/>
      <c r="KFA58" s="205"/>
      <c r="KFB58" s="205"/>
      <c r="KFC58" s="205"/>
      <c r="KFD58" s="205"/>
      <c r="KFE58" s="205"/>
      <c r="KFF58" s="205"/>
      <c r="KFG58" s="205"/>
      <c r="KFH58" s="205"/>
      <c r="KFI58" s="205"/>
      <c r="KFJ58" s="205"/>
      <c r="KFK58" s="205"/>
      <c r="KFL58" s="205"/>
      <c r="KFM58" s="205"/>
      <c r="KFN58" s="205"/>
      <c r="KFO58" s="205"/>
      <c r="KFP58" s="205"/>
      <c r="KFQ58" s="205"/>
      <c r="KFR58" s="205"/>
      <c r="KFS58" s="205"/>
      <c r="KFT58" s="205"/>
      <c r="KFU58" s="205"/>
      <c r="KFV58" s="205"/>
      <c r="KFW58" s="205"/>
      <c r="KFX58" s="205"/>
      <c r="KFY58" s="205"/>
      <c r="KFZ58" s="205"/>
      <c r="KGA58" s="205"/>
      <c r="KGB58" s="205"/>
      <c r="KGC58" s="205"/>
      <c r="KGD58" s="205"/>
      <c r="KGE58" s="205"/>
      <c r="KGF58" s="205"/>
      <c r="KGG58" s="205"/>
      <c r="KGH58" s="205"/>
      <c r="KGI58" s="205"/>
      <c r="KGJ58" s="205"/>
      <c r="KGK58" s="205"/>
      <c r="KGL58" s="205"/>
      <c r="KGM58" s="205"/>
      <c r="KGN58" s="205"/>
      <c r="KGO58" s="205"/>
      <c r="KGP58" s="205"/>
      <c r="KGQ58" s="205"/>
      <c r="KGR58" s="205"/>
      <c r="KGS58" s="205"/>
      <c r="KGT58" s="205"/>
      <c r="KGU58" s="205"/>
      <c r="KGV58" s="205"/>
      <c r="KGW58" s="205"/>
      <c r="KGX58" s="205"/>
      <c r="KGY58" s="205"/>
      <c r="KGZ58" s="205"/>
      <c r="KHA58" s="205"/>
      <c r="KHB58" s="205"/>
      <c r="KHC58" s="205"/>
      <c r="KHD58" s="205"/>
      <c r="KHE58" s="205"/>
      <c r="KHF58" s="205"/>
      <c r="KHG58" s="205"/>
      <c r="KHH58" s="205"/>
      <c r="KHI58" s="205"/>
      <c r="KHJ58" s="205"/>
      <c r="KHK58" s="205"/>
      <c r="KHL58" s="205"/>
      <c r="KHM58" s="205"/>
      <c r="KHN58" s="205"/>
      <c r="KHO58" s="205"/>
      <c r="KHP58" s="205"/>
      <c r="KHQ58" s="205"/>
      <c r="KHR58" s="205"/>
      <c r="KHS58" s="205"/>
      <c r="KHT58" s="205"/>
      <c r="KHU58" s="205"/>
      <c r="KHV58" s="205"/>
      <c r="KHW58" s="205"/>
      <c r="KHX58" s="205"/>
      <c r="KHY58" s="205"/>
      <c r="KHZ58" s="205"/>
      <c r="KIA58" s="205"/>
      <c r="KIB58" s="205"/>
      <c r="KIC58" s="205"/>
      <c r="KID58" s="205"/>
      <c r="KIE58" s="205"/>
      <c r="KIF58" s="205"/>
      <c r="KIG58" s="205"/>
      <c r="KIH58" s="205"/>
      <c r="KII58" s="205"/>
      <c r="KIJ58" s="205"/>
      <c r="KIK58" s="205"/>
      <c r="KIL58" s="205"/>
      <c r="KIM58" s="205"/>
      <c r="KIN58" s="205"/>
      <c r="KIO58" s="205"/>
      <c r="KIP58" s="205"/>
      <c r="KIQ58" s="205"/>
      <c r="KIR58" s="205"/>
      <c r="KIS58" s="205"/>
      <c r="KIT58" s="205"/>
      <c r="KIU58" s="205"/>
      <c r="KIV58" s="205"/>
      <c r="KIW58" s="205"/>
      <c r="KIX58" s="205"/>
      <c r="KIY58" s="205"/>
      <c r="KIZ58" s="205"/>
      <c r="KJA58" s="205"/>
      <c r="KJB58" s="205"/>
      <c r="KJC58" s="205"/>
      <c r="KJD58" s="205"/>
      <c r="KJE58" s="205"/>
      <c r="KJF58" s="205"/>
      <c r="KJG58" s="205"/>
      <c r="KJH58" s="205"/>
      <c r="KJI58" s="205"/>
      <c r="KJJ58" s="205"/>
      <c r="KJK58" s="205"/>
      <c r="KJL58" s="205"/>
      <c r="KJM58" s="205"/>
      <c r="KJN58" s="205"/>
      <c r="KJO58" s="205"/>
      <c r="KJP58" s="205"/>
      <c r="KJQ58" s="205"/>
      <c r="KJR58" s="205"/>
      <c r="KJS58" s="205"/>
      <c r="KJT58" s="205"/>
      <c r="KJU58" s="205"/>
      <c r="KJV58" s="205"/>
      <c r="KJW58" s="205"/>
      <c r="KJX58" s="205"/>
      <c r="KJY58" s="205"/>
      <c r="KJZ58" s="205"/>
      <c r="KKA58" s="205"/>
      <c r="KKB58" s="205"/>
      <c r="KKC58" s="205"/>
      <c r="KKD58" s="205"/>
      <c r="KKE58" s="205"/>
      <c r="KKF58" s="205"/>
      <c r="KKG58" s="205"/>
      <c r="KKH58" s="205"/>
      <c r="KKI58" s="205"/>
      <c r="KKJ58" s="205"/>
      <c r="KKK58" s="205"/>
      <c r="KKL58" s="205"/>
      <c r="KKM58" s="205"/>
      <c r="KKN58" s="205"/>
      <c r="KKO58" s="205"/>
      <c r="KKP58" s="205"/>
      <c r="KKQ58" s="205"/>
      <c r="KKR58" s="205"/>
      <c r="KKS58" s="205"/>
      <c r="KKT58" s="205"/>
      <c r="KKU58" s="205"/>
      <c r="KKV58" s="205"/>
      <c r="KKW58" s="205"/>
      <c r="KKX58" s="205"/>
      <c r="KKY58" s="205"/>
      <c r="KKZ58" s="205"/>
      <c r="KLA58" s="205"/>
      <c r="KLB58" s="205"/>
      <c r="KLC58" s="205"/>
      <c r="KLD58" s="205"/>
      <c r="KLE58" s="205"/>
      <c r="KLF58" s="205"/>
      <c r="KLG58" s="205"/>
      <c r="KLH58" s="205"/>
      <c r="KLI58" s="205"/>
      <c r="KLJ58" s="205"/>
      <c r="KLK58" s="205"/>
      <c r="KLL58" s="205"/>
      <c r="KLM58" s="205"/>
      <c r="KLN58" s="205"/>
      <c r="KLO58" s="205"/>
      <c r="KLP58" s="205"/>
      <c r="KLQ58" s="205"/>
      <c r="KLR58" s="205"/>
      <c r="KLS58" s="205"/>
      <c r="KLT58" s="205"/>
      <c r="KLU58" s="205"/>
      <c r="KLV58" s="205"/>
      <c r="KLW58" s="205"/>
      <c r="KLX58" s="205"/>
      <c r="KLY58" s="205"/>
      <c r="KLZ58" s="205"/>
      <c r="KMA58" s="205"/>
      <c r="KMB58" s="205"/>
      <c r="KMC58" s="205"/>
      <c r="KMD58" s="205"/>
      <c r="KME58" s="205"/>
      <c r="KMF58" s="205"/>
      <c r="KMG58" s="205"/>
      <c r="KMH58" s="205"/>
      <c r="KMI58" s="205"/>
      <c r="KMJ58" s="205"/>
      <c r="KMK58" s="205"/>
      <c r="KML58" s="205"/>
      <c r="KMM58" s="205"/>
      <c r="KMN58" s="205"/>
      <c r="KMO58" s="205"/>
      <c r="KMP58" s="205"/>
      <c r="KMQ58" s="205"/>
      <c r="KMR58" s="205"/>
      <c r="KMS58" s="205"/>
      <c r="KMT58" s="205"/>
      <c r="KMU58" s="205"/>
      <c r="KMV58" s="205"/>
      <c r="KMW58" s="205"/>
      <c r="KMX58" s="205"/>
      <c r="KMY58" s="205"/>
      <c r="KMZ58" s="205"/>
      <c r="KNA58" s="205"/>
      <c r="KNB58" s="205"/>
      <c r="KNC58" s="205"/>
      <c r="KND58" s="205"/>
      <c r="KNE58" s="205"/>
      <c r="KNF58" s="205"/>
      <c r="KNG58" s="205"/>
      <c r="KNH58" s="205"/>
      <c r="KNI58" s="205"/>
      <c r="KNJ58" s="205"/>
      <c r="KNK58" s="205"/>
      <c r="KNL58" s="205"/>
      <c r="KNM58" s="205"/>
      <c r="KNN58" s="205"/>
      <c r="KNO58" s="205"/>
      <c r="KNP58" s="205"/>
      <c r="KNQ58" s="205"/>
      <c r="KNR58" s="205"/>
      <c r="KNS58" s="205"/>
      <c r="KNT58" s="205"/>
      <c r="KNU58" s="205"/>
      <c r="KNV58" s="205"/>
      <c r="KNW58" s="205"/>
      <c r="KNX58" s="205"/>
      <c r="KNY58" s="205"/>
      <c r="KNZ58" s="205"/>
      <c r="KOA58" s="205"/>
      <c r="KOB58" s="205"/>
      <c r="KOC58" s="205"/>
      <c r="KOD58" s="205"/>
      <c r="KOE58" s="205"/>
      <c r="KOF58" s="205"/>
      <c r="KOG58" s="205"/>
      <c r="KOH58" s="205"/>
      <c r="KOI58" s="205"/>
      <c r="KOJ58" s="205"/>
      <c r="KOK58" s="205"/>
      <c r="KOL58" s="205"/>
      <c r="KOM58" s="205"/>
      <c r="KON58" s="205"/>
      <c r="KOO58" s="205"/>
      <c r="KOP58" s="205"/>
      <c r="KOQ58" s="205"/>
      <c r="KOR58" s="205"/>
      <c r="KOS58" s="205"/>
      <c r="KOT58" s="205"/>
      <c r="KOU58" s="205"/>
      <c r="KOV58" s="205"/>
      <c r="KOW58" s="205"/>
      <c r="KOX58" s="205"/>
      <c r="KOY58" s="205"/>
      <c r="KOZ58" s="205"/>
      <c r="KPA58" s="205"/>
      <c r="KPB58" s="205"/>
      <c r="KPC58" s="205"/>
      <c r="KPD58" s="205"/>
      <c r="KPE58" s="205"/>
      <c r="KPF58" s="205"/>
      <c r="KPG58" s="205"/>
      <c r="KPH58" s="205"/>
      <c r="KPI58" s="205"/>
      <c r="KPJ58" s="205"/>
      <c r="KPK58" s="205"/>
      <c r="KPL58" s="205"/>
      <c r="KPM58" s="205"/>
      <c r="KPN58" s="205"/>
      <c r="KPO58" s="205"/>
      <c r="KPP58" s="205"/>
      <c r="KPQ58" s="205"/>
      <c r="KPR58" s="205"/>
      <c r="KPS58" s="205"/>
      <c r="KPT58" s="205"/>
      <c r="KPU58" s="205"/>
      <c r="KPV58" s="205"/>
      <c r="KPW58" s="205"/>
      <c r="KPX58" s="205"/>
      <c r="KPY58" s="205"/>
      <c r="KPZ58" s="205"/>
      <c r="KQA58" s="205"/>
      <c r="KQB58" s="205"/>
      <c r="KQC58" s="205"/>
      <c r="KQD58" s="205"/>
      <c r="KQE58" s="205"/>
      <c r="KQF58" s="205"/>
      <c r="KQG58" s="205"/>
      <c r="KQH58" s="205"/>
      <c r="KQI58" s="205"/>
      <c r="KQJ58" s="205"/>
      <c r="KQK58" s="205"/>
      <c r="KQL58" s="205"/>
      <c r="KQM58" s="205"/>
      <c r="KQN58" s="205"/>
      <c r="KQO58" s="205"/>
      <c r="KQP58" s="205"/>
      <c r="KQQ58" s="205"/>
      <c r="KQR58" s="205"/>
      <c r="KQS58" s="205"/>
      <c r="KQT58" s="205"/>
      <c r="KQU58" s="205"/>
      <c r="KQV58" s="205"/>
      <c r="KQW58" s="205"/>
      <c r="KQX58" s="205"/>
      <c r="KQY58" s="205"/>
      <c r="KQZ58" s="205"/>
      <c r="KRA58" s="205"/>
      <c r="KRB58" s="205"/>
      <c r="KRC58" s="205"/>
      <c r="KRD58" s="205"/>
      <c r="KRE58" s="205"/>
      <c r="KRF58" s="205"/>
      <c r="KRG58" s="205"/>
      <c r="KRH58" s="205"/>
      <c r="KRI58" s="205"/>
      <c r="KRJ58" s="205"/>
      <c r="KRK58" s="205"/>
      <c r="KRL58" s="205"/>
      <c r="KRM58" s="205"/>
      <c r="KRN58" s="205"/>
      <c r="KRO58" s="205"/>
      <c r="KRP58" s="205"/>
      <c r="KRQ58" s="205"/>
      <c r="KRR58" s="205"/>
      <c r="KRS58" s="205"/>
      <c r="KRT58" s="205"/>
      <c r="KRU58" s="205"/>
      <c r="KRV58" s="205"/>
      <c r="KRW58" s="205"/>
      <c r="KRX58" s="205"/>
      <c r="KRY58" s="205"/>
      <c r="KRZ58" s="205"/>
      <c r="KSA58" s="205"/>
      <c r="KSB58" s="205"/>
      <c r="KSC58" s="205"/>
      <c r="KSD58" s="205"/>
      <c r="KSE58" s="205"/>
      <c r="KSF58" s="205"/>
      <c r="KSG58" s="205"/>
      <c r="KSH58" s="205"/>
      <c r="KSI58" s="205"/>
      <c r="KSJ58" s="205"/>
      <c r="KSK58" s="205"/>
      <c r="KSL58" s="205"/>
      <c r="KSM58" s="205"/>
      <c r="KSN58" s="205"/>
      <c r="KSO58" s="205"/>
      <c r="KSP58" s="205"/>
      <c r="KSQ58" s="205"/>
      <c r="KSR58" s="205"/>
      <c r="KSS58" s="205"/>
      <c r="KST58" s="205"/>
      <c r="KSU58" s="205"/>
      <c r="KSV58" s="205"/>
      <c r="KSW58" s="205"/>
      <c r="KSX58" s="205"/>
      <c r="KSY58" s="205"/>
      <c r="KSZ58" s="205"/>
      <c r="KTA58" s="205"/>
      <c r="KTB58" s="205"/>
      <c r="KTC58" s="205"/>
      <c r="KTD58" s="205"/>
      <c r="KTE58" s="205"/>
      <c r="KTF58" s="205"/>
      <c r="KTG58" s="205"/>
      <c r="KTH58" s="205"/>
      <c r="KTI58" s="205"/>
      <c r="KTJ58" s="205"/>
      <c r="KTK58" s="205"/>
      <c r="KTL58" s="205"/>
      <c r="KTM58" s="205"/>
      <c r="KTN58" s="205"/>
      <c r="KTO58" s="205"/>
      <c r="KTP58" s="205"/>
      <c r="KTQ58" s="205"/>
      <c r="KTR58" s="205"/>
      <c r="KTS58" s="205"/>
      <c r="KTT58" s="205"/>
      <c r="KTU58" s="205"/>
      <c r="KTV58" s="205"/>
      <c r="KTW58" s="205"/>
      <c r="KTX58" s="205"/>
      <c r="KTY58" s="205"/>
      <c r="KTZ58" s="205"/>
      <c r="KUA58" s="205"/>
      <c r="KUB58" s="205"/>
      <c r="KUC58" s="205"/>
      <c r="KUD58" s="205"/>
      <c r="KUE58" s="205"/>
      <c r="KUF58" s="205"/>
      <c r="KUG58" s="205"/>
      <c r="KUH58" s="205"/>
      <c r="KUI58" s="205"/>
      <c r="KUJ58" s="205"/>
      <c r="KUK58" s="205"/>
      <c r="KUL58" s="205"/>
      <c r="KUM58" s="205"/>
      <c r="KUN58" s="205"/>
      <c r="KUO58" s="205"/>
      <c r="KUP58" s="205"/>
      <c r="KUQ58" s="205"/>
      <c r="KUR58" s="205"/>
      <c r="KUS58" s="205"/>
      <c r="KUT58" s="205"/>
      <c r="KUU58" s="205"/>
      <c r="KUV58" s="205"/>
      <c r="KUW58" s="205"/>
      <c r="KUX58" s="205"/>
      <c r="KUY58" s="205"/>
      <c r="KUZ58" s="205"/>
      <c r="KVA58" s="205"/>
      <c r="KVB58" s="205"/>
      <c r="KVC58" s="205"/>
      <c r="KVD58" s="205"/>
      <c r="KVE58" s="205"/>
      <c r="KVF58" s="205"/>
      <c r="KVG58" s="205"/>
      <c r="KVH58" s="205"/>
      <c r="KVI58" s="205"/>
      <c r="KVJ58" s="205"/>
      <c r="KVK58" s="205"/>
      <c r="KVL58" s="205"/>
      <c r="KVM58" s="205"/>
      <c r="KVN58" s="205"/>
      <c r="KVO58" s="205"/>
      <c r="KVP58" s="205"/>
      <c r="KVQ58" s="205"/>
      <c r="KVR58" s="205"/>
      <c r="KVS58" s="205"/>
      <c r="KVT58" s="205"/>
      <c r="KVU58" s="205"/>
      <c r="KVV58" s="205"/>
      <c r="KVW58" s="205"/>
      <c r="KVX58" s="205"/>
      <c r="KVY58" s="205"/>
      <c r="KVZ58" s="205"/>
      <c r="KWA58" s="205"/>
      <c r="KWB58" s="205"/>
      <c r="KWC58" s="205"/>
      <c r="KWD58" s="205"/>
      <c r="KWE58" s="205"/>
      <c r="KWF58" s="205"/>
      <c r="KWG58" s="205"/>
      <c r="KWH58" s="205"/>
      <c r="KWI58" s="205"/>
      <c r="KWJ58" s="205"/>
      <c r="KWK58" s="205"/>
      <c r="KWL58" s="205"/>
      <c r="KWM58" s="205"/>
      <c r="KWN58" s="205"/>
      <c r="KWO58" s="205"/>
      <c r="KWP58" s="205"/>
      <c r="KWQ58" s="205"/>
      <c r="KWR58" s="205"/>
      <c r="KWS58" s="205"/>
      <c r="KWT58" s="205"/>
      <c r="KWU58" s="205"/>
      <c r="KWV58" s="205"/>
      <c r="KWW58" s="205"/>
      <c r="KWX58" s="205"/>
      <c r="KWY58" s="205"/>
      <c r="KWZ58" s="205"/>
      <c r="KXA58" s="205"/>
      <c r="KXB58" s="205"/>
      <c r="KXC58" s="205"/>
      <c r="KXD58" s="205"/>
      <c r="KXE58" s="205"/>
      <c r="KXF58" s="205"/>
      <c r="KXG58" s="205"/>
      <c r="KXH58" s="205"/>
      <c r="KXI58" s="205"/>
      <c r="KXJ58" s="205"/>
      <c r="KXK58" s="205"/>
      <c r="KXL58" s="205"/>
      <c r="KXM58" s="205"/>
      <c r="KXN58" s="205"/>
      <c r="KXO58" s="205"/>
      <c r="KXP58" s="205"/>
      <c r="KXQ58" s="205"/>
      <c r="KXR58" s="205"/>
      <c r="KXS58" s="205"/>
      <c r="KXT58" s="205"/>
      <c r="KXU58" s="205"/>
      <c r="KXV58" s="205"/>
      <c r="KXW58" s="205"/>
      <c r="KXX58" s="205"/>
      <c r="KXY58" s="205"/>
      <c r="KXZ58" s="205"/>
      <c r="KYA58" s="205"/>
      <c r="KYB58" s="205"/>
      <c r="KYC58" s="205"/>
      <c r="KYD58" s="205"/>
      <c r="KYE58" s="205"/>
      <c r="KYF58" s="205"/>
      <c r="KYG58" s="205"/>
      <c r="KYH58" s="205"/>
      <c r="KYI58" s="205"/>
      <c r="KYJ58" s="205"/>
      <c r="KYK58" s="205"/>
      <c r="KYL58" s="205"/>
      <c r="KYM58" s="205"/>
      <c r="KYN58" s="205"/>
      <c r="KYO58" s="205"/>
      <c r="KYP58" s="205"/>
      <c r="KYQ58" s="205"/>
      <c r="KYR58" s="205"/>
      <c r="KYS58" s="205"/>
      <c r="KYT58" s="205"/>
      <c r="KYU58" s="205"/>
      <c r="KYV58" s="205"/>
      <c r="KYW58" s="205"/>
      <c r="KYX58" s="205"/>
      <c r="KYY58" s="205"/>
      <c r="KYZ58" s="205"/>
      <c r="KZA58" s="205"/>
      <c r="KZB58" s="205"/>
      <c r="KZC58" s="205"/>
      <c r="KZD58" s="205"/>
      <c r="KZE58" s="205"/>
      <c r="KZF58" s="205"/>
      <c r="KZG58" s="205"/>
      <c r="KZH58" s="205"/>
      <c r="KZI58" s="205"/>
      <c r="KZJ58" s="205"/>
      <c r="KZK58" s="205"/>
      <c r="KZL58" s="205"/>
      <c r="KZM58" s="205"/>
      <c r="KZN58" s="205"/>
      <c r="KZO58" s="205"/>
      <c r="KZP58" s="205"/>
      <c r="KZQ58" s="205"/>
      <c r="KZR58" s="205"/>
      <c r="KZS58" s="205"/>
      <c r="KZT58" s="205"/>
      <c r="KZU58" s="205"/>
      <c r="KZV58" s="205"/>
      <c r="KZW58" s="205"/>
      <c r="KZX58" s="205"/>
      <c r="KZY58" s="205"/>
      <c r="KZZ58" s="205"/>
      <c r="LAA58" s="205"/>
      <c r="LAB58" s="205"/>
      <c r="LAC58" s="205"/>
      <c r="LAD58" s="205"/>
      <c r="LAE58" s="205"/>
      <c r="LAF58" s="205"/>
      <c r="LAG58" s="205"/>
      <c r="LAH58" s="205"/>
      <c r="LAI58" s="205"/>
      <c r="LAJ58" s="205"/>
      <c r="LAK58" s="205"/>
      <c r="LAL58" s="205"/>
      <c r="LAM58" s="205"/>
      <c r="LAN58" s="205"/>
      <c r="LAO58" s="205"/>
      <c r="LAP58" s="205"/>
      <c r="LAQ58" s="205"/>
      <c r="LAR58" s="205"/>
      <c r="LAS58" s="205"/>
      <c r="LAT58" s="205"/>
      <c r="LAU58" s="205"/>
      <c r="LAV58" s="205"/>
      <c r="LAW58" s="205"/>
      <c r="LAX58" s="205"/>
      <c r="LAY58" s="205"/>
      <c r="LAZ58" s="205"/>
      <c r="LBA58" s="205"/>
      <c r="LBB58" s="205"/>
      <c r="LBC58" s="205"/>
      <c r="LBD58" s="205"/>
      <c r="LBE58" s="205"/>
      <c r="LBF58" s="205"/>
      <c r="LBG58" s="205"/>
      <c r="LBH58" s="205"/>
      <c r="LBI58" s="205"/>
      <c r="LBJ58" s="205"/>
      <c r="LBK58" s="205"/>
      <c r="LBL58" s="205"/>
      <c r="LBM58" s="205"/>
      <c r="LBN58" s="205"/>
      <c r="LBO58" s="205"/>
      <c r="LBP58" s="205"/>
      <c r="LBQ58" s="205"/>
      <c r="LBR58" s="205"/>
      <c r="LBS58" s="205"/>
      <c r="LBT58" s="205"/>
      <c r="LBU58" s="205"/>
      <c r="LBV58" s="205"/>
      <c r="LBW58" s="205"/>
      <c r="LBX58" s="205"/>
      <c r="LBY58" s="205"/>
      <c r="LBZ58" s="205"/>
      <c r="LCA58" s="205"/>
      <c r="LCB58" s="205"/>
      <c r="LCC58" s="205"/>
      <c r="LCD58" s="205"/>
      <c r="LCE58" s="205"/>
      <c r="LCF58" s="205"/>
      <c r="LCG58" s="205"/>
      <c r="LCH58" s="205"/>
      <c r="LCI58" s="205"/>
      <c r="LCJ58" s="205"/>
      <c r="LCK58" s="205"/>
      <c r="LCL58" s="205"/>
      <c r="LCM58" s="205"/>
      <c r="LCN58" s="205"/>
      <c r="LCO58" s="205"/>
      <c r="LCP58" s="205"/>
      <c r="LCQ58" s="205"/>
      <c r="LCR58" s="205"/>
      <c r="LCS58" s="205"/>
      <c r="LCT58" s="205"/>
      <c r="LCU58" s="205"/>
      <c r="LCV58" s="205"/>
      <c r="LCW58" s="205"/>
      <c r="LCX58" s="205"/>
      <c r="LCY58" s="205"/>
      <c r="LCZ58" s="205"/>
      <c r="LDA58" s="205"/>
      <c r="LDB58" s="205"/>
      <c r="LDC58" s="205"/>
      <c r="LDD58" s="205"/>
      <c r="LDE58" s="205"/>
      <c r="LDF58" s="205"/>
      <c r="LDG58" s="205"/>
      <c r="LDH58" s="205"/>
      <c r="LDI58" s="205"/>
      <c r="LDJ58" s="205"/>
      <c r="LDK58" s="205"/>
      <c r="LDL58" s="205"/>
      <c r="LDM58" s="205"/>
      <c r="LDN58" s="205"/>
      <c r="LDO58" s="205"/>
      <c r="LDP58" s="205"/>
      <c r="LDQ58" s="205"/>
      <c r="LDR58" s="205"/>
      <c r="LDS58" s="205"/>
      <c r="LDT58" s="205"/>
      <c r="LDU58" s="205"/>
      <c r="LDV58" s="205"/>
      <c r="LDW58" s="205"/>
      <c r="LDX58" s="205"/>
      <c r="LDY58" s="205"/>
      <c r="LDZ58" s="205"/>
      <c r="LEA58" s="205"/>
      <c r="LEB58" s="205"/>
      <c r="LEC58" s="205"/>
      <c r="LED58" s="205"/>
      <c r="LEE58" s="205"/>
      <c r="LEF58" s="205"/>
      <c r="LEG58" s="205"/>
      <c r="LEH58" s="205"/>
      <c r="LEI58" s="205"/>
      <c r="LEJ58" s="205"/>
      <c r="LEK58" s="205"/>
      <c r="LEL58" s="205"/>
      <c r="LEM58" s="205"/>
      <c r="LEN58" s="205"/>
      <c r="LEO58" s="205"/>
      <c r="LEP58" s="205"/>
      <c r="LEQ58" s="205"/>
      <c r="LER58" s="205"/>
      <c r="LES58" s="205"/>
      <c r="LET58" s="205"/>
      <c r="LEU58" s="205"/>
      <c r="LEV58" s="205"/>
      <c r="LEW58" s="205"/>
      <c r="LEX58" s="205"/>
      <c r="LEY58" s="205"/>
      <c r="LEZ58" s="205"/>
      <c r="LFA58" s="205"/>
      <c r="LFB58" s="205"/>
      <c r="LFC58" s="205"/>
      <c r="LFD58" s="205"/>
      <c r="LFE58" s="205"/>
      <c r="LFF58" s="205"/>
      <c r="LFG58" s="205"/>
      <c r="LFH58" s="205"/>
      <c r="LFI58" s="205"/>
      <c r="LFJ58" s="205"/>
      <c r="LFK58" s="205"/>
      <c r="LFL58" s="205"/>
      <c r="LFM58" s="205"/>
      <c r="LFN58" s="205"/>
      <c r="LFO58" s="205"/>
      <c r="LFP58" s="205"/>
      <c r="LFQ58" s="205"/>
      <c r="LFR58" s="205"/>
      <c r="LFS58" s="205"/>
      <c r="LFT58" s="205"/>
      <c r="LFU58" s="205"/>
      <c r="LFV58" s="205"/>
      <c r="LFW58" s="205"/>
      <c r="LFX58" s="205"/>
      <c r="LFY58" s="205"/>
      <c r="LFZ58" s="205"/>
      <c r="LGA58" s="205"/>
      <c r="LGB58" s="205"/>
      <c r="LGC58" s="205"/>
      <c r="LGD58" s="205"/>
      <c r="LGE58" s="205"/>
      <c r="LGF58" s="205"/>
      <c r="LGG58" s="205"/>
      <c r="LGH58" s="205"/>
      <c r="LGI58" s="205"/>
      <c r="LGJ58" s="205"/>
      <c r="LGK58" s="205"/>
      <c r="LGL58" s="205"/>
      <c r="LGM58" s="205"/>
      <c r="LGN58" s="205"/>
      <c r="LGO58" s="205"/>
      <c r="LGP58" s="205"/>
      <c r="LGQ58" s="205"/>
      <c r="LGR58" s="205"/>
      <c r="LGS58" s="205"/>
      <c r="LGT58" s="205"/>
      <c r="LGU58" s="205"/>
      <c r="LGV58" s="205"/>
      <c r="LGW58" s="205"/>
      <c r="LGX58" s="205"/>
      <c r="LGY58" s="205"/>
      <c r="LGZ58" s="205"/>
      <c r="LHA58" s="205"/>
      <c r="LHB58" s="205"/>
      <c r="LHC58" s="205"/>
      <c r="LHD58" s="205"/>
      <c r="LHE58" s="205"/>
      <c r="LHF58" s="205"/>
      <c r="LHG58" s="205"/>
      <c r="LHH58" s="205"/>
      <c r="LHI58" s="205"/>
      <c r="LHJ58" s="205"/>
      <c r="LHK58" s="205"/>
      <c r="LHL58" s="205"/>
      <c r="LHM58" s="205"/>
      <c r="LHN58" s="205"/>
      <c r="LHO58" s="205"/>
      <c r="LHP58" s="205"/>
      <c r="LHQ58" s="205"/>
      <c r="LHR58" s="205"/>
      <c r="LHS58" s="205"/>
      <c r="LHT58" s="205"/>
      <c r="LHU58" s="205"/>
      <c r="LHV58" s="205"/>
      <c r="LHW58" s="205"/>
      <c r="LHX58" s="205"/>
      <c r="LHY58" s="205"/>
      <c r="LHZ58" s="205"/>
      <c r="LIA58" s="205"/>
      <c r="LIB58" s="205"/>
      <c r="LIC58" s="205"/>
      <c r="LID58" s="205"/>
      <c r="LIE58" s="205"/>
      <c r="LIF58" s="205"/>
      <c r="LIG58" s="205"/>
      <c r="LIH58" s="205"/>
      <c r="LII58" s="205"/>
      <c r="LIJ58" s="205"/>
      <c r="LIK58" s="205"/>
      <c r="LIL58" s="205"/>
      <c r="LIM58" s="205"/>
      <c r="LIN58" s="205"/>
      <c r="LIO58" s="205"/>
      <c r="LIP58" s="205"/>
      <c r="LIQ58" s="205"/>
      <c r="LIR58" s="205"/>
      <c r="LIS58" s="205"/>
      <c r="LIT58" s="205"/>
      <c r="LIU58" s="205"/>
      <c r="LIV58" s="205"/>
      <c r="LIW58" s="205"/>
      <c r="LIX58" s="205"/>
      <c r="LIY58" s="205"/>
      <c r="LIZ58" s="205"/>
      <c r="LJA58" s="205"/>
      <c r="LJB58" s="205"/>
      <c r="LJC58" s="205"/>
      <c r="LJD58" s="205"/>
      <c r="LJE58" s="205"/>
      <c r="LJF58" s="205"/>
      <c r="LJG58" s="205"/>
      <c r="LJH58" s="205"/>
      <c r="LJI58" s="205"/>
      <c r="LJJ58" s="205"/>
      <c r="LJK58" s="205"/>
      <c r="LJL58" s="205"/>
      <c r="LJM58" s="205"/>
      <c r="LJN58" s="205"/>
      <c r="LJO58" s="205"/>
      <c r="LJP58" s="205"/>
      <c r="LJQ58" s="205"/>
      <c r="LJR58" s="205"/>
      <c r="LJS58" s="205"/>
      <c r="LJT58" s="205"/>
      <c r="LJU58" s="205"/>
      <c r="LJV58" s="205"/>
      <c r="LJW58" s="205"/>
      <c r="LJX58" s="205"/>
      <c r="LJY58" s="205"/>
      <c r="LJZ58" s="205"/>
      <c r="LKA58" s="205"/>
      <c r="LKB58" s="205"/>
      <c r="LKC58" s="205"/>
      <c r="LKD58" s="205"/>
      <c r="LKE58" s="205"/>
      <c r="LKF58" s="205"/>
      <c r="LKG58" s="205"/>
      <c r="LKH58" s="205"/>
      <c r="LKI58" s="205"/>
      <c r="LKJ58" s="205"/>
      <c r="LKK58" s="205"/>
      <c r="LKL58" s="205"/>
      <c r="LKM58" s="205"/>
      <c r="LKN58" s="205"/>
      <c r="LKO58" s="205"/>
      <c r="LKP58" s="205"/>
      <c r="LKQ58" s="205"/>
      <c r="LKR58" s="205"/>
      <c r="LKS58" s="205"/>
      <c r="LKT58" s="205"/>
      <c r="LKU58" s="205"/>
      <c r="LKV58" s="205"/>
      <c r="LKW58" s="205"/>
      <c r="LKX58" s="205"/>
      <c r="LKY58" s="205"/>
      <c r="LKZ58" s="205"/>
      <c r="LLA58" s="205"/>
      <c r="LLB58" s="205"/>
      <c r="LLC58" s="205"/>
      <c r="LLD58" s="205"/>
      <c r="LLE58" s="205"/>
      <c r="LLF58" s="205"/>
      <c r="LLG58" s="205"/>
      <c r="LLH58" s="205"/>
      <c r="LLI58" s="205"/>
      <c r="LLJ58" s="205"/>
      <c r="LLK58" s="205"/>
      <c r="LLL58" s="205"/>
      <c r="LLM58" s="205"/>
      <c r="LLN58" s="205"/>
      <c r="LLO58" s="205"/>
      <c r="LLP58" s="205"/>
      <c r="LLQ58" s="205"/>
      <c r="LLR58" s="205"/>
      <c r="LLS58" s="205"/>
      <c r="LLT58" s="205"/>
      <c r="LLU58" s="205"/>
      <c r="LLV58" s="205"/>
      <c r="LLW58" s="205"/>
      <c r="LLX58" s="205"/>
      <c r="LLY58" s="205"/>
      <c r="LLZ58" s="205"/>
      <c r="LMA58" s="205"/>
      <c r="LMB58" s="205"/>
      <c r="LMC58" s="205"/>
      <c r="LMD58" s="205"/>
      <c r="LME58" s="205"/>
      <c r="LMF58" s="205"/>
      <c r="LMG58" s="205"/>
      <c r="LMH58" s="205"/>
      <c r="LMI58" s="205"/>
      <c r="LMJ58" s="205"/>
      <c r="LMK58" s="205"/>
      <c r="LML58" s="205"/>
      <c r="LMM58" s="205"/>
      <c r="LMN58" s="205"/>
      <c r="LMO58" s="205"/>
      <c r="LMP58" s="205"/>
      <c r="LMQ58" s="205"/>
      <c r="LMR58" s="205"/>
      <c r="LMS58" s="205"/>
      <c r="LMT58" s="205"/>
      <c r="LMU58" s="205"/>
      <c r="LMV58" s="205"/>
      <c r="LMW58" s="205"/>
      <c r="LMX58" s="205"/>
      <c r="LMY58" s="205"/>
      <c r="LMZ58" s="205"/>
      <c r="LNA58" s="205"/>
      <c r="LNB58" s="205"/>
      <c r="LNC58" s="205"/>
      <c r="LND58" s="205"/>
      <c r="LNE58" s="205"/>
      <c r="LNF58" s="205"/>
      <c r="LNG58" s="205"/>
      <c r="LNH58" s="205"/>
      <c r="LNI58" s="205"/>
      <c r="LNJ58" s="205"/>
      <c r="LNK58" s="205"/>
      <c r="LNL58" s="205"/>
      <c r="LNM58" s="205"/>
      <c r="LNN58" s="205"/>
      <c r="LNO58" s="205"/>
      <c r="LNP58" s="205"/>
      <c r="LNQ58" s="205"/>
      <c r="LNR58" s="205"/>
      <c r="LNS58" s="205"/>
      <c r="LNT58" s="205"/>
      <c r="LNU58" s="205"/>
      <c r="LNV58" s="205"/>
      <c r="LNW58" s="205"/>
      <c r="LNX58" s="205"/>
      <c r="LNY58" s="205"/>
      <c r="LNZ58" s="205"/>
      <c r="LOA58" s="205"/>
      <c r="LOB58" s="205"/>
      <c r="LOC58" s="205"/>
      <c r="LOD58" s="205"/>
      <c r="LOE58" s="205"/>
      <c r="LOF58" s="205"/>
      <c r="LOG58" s="205"/>
      <c r="LOH58" s="205"/>
      <c r="LOI58" s="205"/>
      <c r="LOJ58" s="205"/>
      <c r="LOK58" s="205"/>
      <c r="LOL58" s="205"/>
      <c r="LOM58" s="205"/>
      <c r="LON58" s="205"/>
      <c r="LOO58" s="205"/>
      <c r="LOP58" s="205"/>
      <c r="LOQ58" s="205"/>
      <c r="LOR58" s="205"/>
      <c r="LOS58" s="205"/>
      <c r="LOT58" s="205"/>
      <c r="LOU58" s="205"/>
      <c r="LOV58" s="205"/>
      <c r="LOW58" s="205"/>
      <c r="LOX58" s="205"/>
      <c r="LOY58" s="205"/>
      <c r="LOZ58" s="205"/>
      <c r="LPA58" s="205"/>
      <c r="LPB58" s="205"/>
      <c r="LPC58" s="205"/>
      <c r="LPD58" s="205"/>
      <c r="LPE58" s="205"/>
      <c r="LPF58" s="205"/>
      <c r="LPG58" s="205"/>
      <c r="LPH58" s="205"/>
      <c r="LPI58" s="205"/>
      <c r="LPJ58" s="205"/>
      <c r="LPK58" s="205"/>
      <c r="LPL58" s="205"/>
      <c r="LPM58" s="205"/>
      <c r="LPN58" s="205"/>
      <c r="LPO58" s="205"/>
      <c r="LPP58" s="205"/>
      <c r="LPQ58" s="205"/>
      <c r="LPR58" s="205"/>
      <c r="LPS58" s="205"/>
      <c r="LPT58" s="205"/>
      <c r="LPU58" s="205"/>
      <c r="LPV58" s="205"/>
      <c r="LPW58" s="205"/>
      <c r="LPX58" s="205"/>
      <c r="LPY58" s="205"/>
      <c r="LPZ58" s="205"/>
      <c r="LQA58" s="205"/>
      <c r="LQB58" s="205"/>
      <c r="LQC58" s="205"/>
      <c r="LQD58" s="205"/>
      <c r="LQE58" s="205"/>
      <c r="LQF58" s="205"/>
      <c r="LQG58" s="205"/>
      <c r="LQH58" s="205"/>
      <c r="LQI58" s="205"/>
      <c r="LQJ58" s="205"/>
      <c r="LQK58" s="205"/>
      <c r="LQL58" s="205"/>
      <c r="LQM58" s="205"/>
      <c r="LQN58" s="205"/>
      <c r="LQO58" s="205"/>
      <c r="LQP58" s="205"/>
      <c r="LQQ58" s="205"/>
      <c r="LQR58" s="205"/>
      <c r="LQS58" s="205"/>
      <c r="LQT58" s="205"/>
      <c r="LQU58" s="205"/>
      <c r="LQV58" s="205"/>
      <c r="LQW58" s="205"/>
      <c r="LQX58" s="205"/>
      <c r="LQY58" s="205"/>
      <c r="LQZ58" s="205"/>
      <c r="LRA58" s="205"/>
      <c r="LRB58" s="205"/>
      <c r="LRC58" s="205"/>
      <c r="LRD58" s="205"/>
      <c r="LRE58" s="205"/>
      <c r="LRF58" s="205"/>
      <c r="LRG58" s="205"/>
      <c r="LRH58" s="205"/>
      <c r="LRI58" s="205"/>
      <c r="LRJ58" s="205"/>
      <c r="LRK58" s="205"/>
      <c r="LRL58" s="205"/>
      <c r="LRM58" s="205"/>
      <c r="LRN58" s="205"/>
      <c r="LRO58" s="205"/>
      <c r="LRP58" s="205"/>
      <c r="LRQ58" s="205"/>
      <c r="LRR58" s="205"/>
      <c r="LRS58" s="205"/>
      <c r="LRT58" s="205"/>
      <c r="LRU58" s="205"/>
      <c r="LRV58" s="205"/>
      <c r="LRW58" s="205"/>
      <c r="LRX58" s="205"/>
      <c r="LRY58" s="205"/>
      <c r="LRZ58" s="205"/>
      <c r="LSA58" s="205"/>
      <c r="LSB58" s="205"/>
      <c r="LSC58" s="205"/>
      <c r="LSD58" s="205"/>
      <c r="LSE58" s="205"/>
      <c r="LSF58" s="205"/>
      <c r="LSG58" s="205"/>
      <c r="LSH58" s="205"/>
      <c r="LSI58" s="205"/>
      <c r="LSJ58" s="205"/>
      <c r="LSK58" s="205"/>
      <c r="LSL58" s="205"/>
      <c r="LSM58" s="205"/>
      <c r="LSN58" s="205"/>
      <c r="LSO58" s="205"/>
      <c r="LSP58" s="205"/>
      <c r="LSQ58" s="205"/>
      <c r="LSR58" s="205"/>
      <c r="LSS58" s="205"/>
      <c r="LST58" s="205"/>
      <c r="LSU58" s="205"/>
      <c r="LSV58" s="205"/>
      <c r="LSW58" s="205"/>
      <c r="LSX58" s="205"/>
      <c r="LSY58" s="205"/>
      <c r="LSZ58" s="205"/>
      <c r="LTA58" s="205"/>
      <c r="LTB58" s="205"/>
      <c r="LTC58" s="205"/>
      <c r="LTD58" s="205"/>
      <c r="LTE58" s="205"/>
      <c r="LTF58" s="205"/>
      <c r="LTG58" s="205"/>
      <c r="LTH58" s="205"/>
      <c r="LTI58" s="205"/>
      <c r="LTJ58" s="205"/>
      <c r="LTK58" s="205"/>
      <c r="LTL58" s="205"/>
      <c r="LTM58" s="205"/>
      <c r="LTN58" s="205"/>
      <c r="LTO58" s="205"/>
      <c r="LTP58" s="205"/>
      <c r="LTQ58" s="205"/>
      <c r="LTR58" s="205"/>
      <c r="LTS58" s="205"/>
      <c r="LTT58" s="205"/>
      <c r="LTU58" s="205"/>
      <c r="LTV58" s="205"/>
      <c r="LTW58" s="205"/>
      <c r="LTX58" s="205"/>
      <c r="LTY58" s="205"/>
      <c r="LTZ58" s="205"/>
      <c r="LUA58" s="205"/>
      <c r="LUB58" s="205"/>
      <c r="LUC58" s="205"/>
      <c r="LUD58" s="205"/>
      <c r="LUE58" s="205"/>
      <c r="LUF58" s="205"/>
      <c r="LUG58" s="205"/>
      <c r="LUH58" s="205"/>
      <c r="LUI58" s="205"/>
      <c r="LUJ58" s="205"/>
      <c r="LUK58" s="205"/>
      <c r="LUL58" s="205"/>
      <c r="LUM58" s="205"/>
      <c r="LUN58" s="205"/>
      <c r="LUO58" s="205"/>
      <c r="LUP58" s="205"/>
      <c r="LUQ58" s="205"/>
      <c r="LUR58" s="205"/>
      <c r="LUS58" s="205"/>
      <c r="LUT58" s="205"/>
      <c r="LUU58" s="205"/>
      <c r="LUV58" s="205"/>
      <c r="LUW58" s="205"/>
      <c r="LUX58" s="205"/>
      <c r="LUY58" s="205"/>
      <c r="LUZ58" s="205"/>
      <c r="LVA58" s="205"/>
      <c r="LVB58" s="205"/>
      <c r="LVC58" s="205"/>
      <c r="LVD58" s="205"/>
      <c r="LVE58" s="205"/>
      <c r="LVF58" s="205"/>
      <c r="LVG58" s="205"/>
      <c r="LVH58" s="205"/>
      <c r="LVI58" s="205"/>
      <c r="LVJ58" s="205"/>
      <c r="LVK58" s="205"/>
      <c r="LVL58" s="205"/>
      <c r="LVM58" s="205"/>
      <c r="LVN58" s="205"/>
      <c r="LVO58" s="205"/>
      <c r="LVP58" s="205"/>
      <c r="LVQ58" s="205"/>
      <c r="LVR58" s="205"/>
      <c r="LVS58" s="205"/>
      <c r="LVT58" s="205"/>
      <c r="LVU58" s="205"/>
      <c r="LVV58" s="205"/>
      <c r="LVW58" s="205"/>
      <c r="LVX58" s="205"/>
      <c r="LVY58" s="205"/>
      <c r="LVZ58" s="205"/>
      <c r="LWA58" s="205"/>
      <c r="LWB58" s="205"/>
      <c r="LWC58" s="205"/>
      <c r="LWD58" s="205"/>
      <c r="LWE58" s="205"/>
      <c r="LWF58" s="205"/>
      <c r="LWG58" s="205"/>
      <c r="LWH58" s="205"/>
      <c r="LWI58" s="205"/>
      <c r="LWJ58" s="205"/>
      <c r="LWK58" s="205"/>
      <c r="LWL58" s="205"/>
      <c r="LWM58" s="205"/>
      <c r="LWN58" s="205"/>
      <c r="LWO58" s="205"/>
      <c r="LWP58" s="205"/>
      <c r="LWQ58" s="205"/>
      <c r="LWR58" s="205"/>
      <c r="LWS58" s="205"/>
      <c r="LWT58" s="205"/>
      <c r="LWU58" s="205"/>
      <c r="LWV58" s="205"/>
      <c r="LWW58" s="205"/>
      <c r="LWX58" s="205"/>
      <c r="LWY58" s="205"/>
      <c r="LWZ58" s="205"/>
      <c r="LXA58" s="205"/>
      <c r="LXB58" s="205"/>
      <c r="LXC58" s="205"/>
      <c r="LXD58" s="205"/>
      <c r="LXE58" s="205"/>
      <c r="LXF58" s="205"/>
      <c r="LXG58" s="205"/>
      <c r="LXH58" s="205"/>
      <c r="LXI58" s="205"/>
      <c r="LXJ58" s="205"/>
      <c r="LXK58" s="205"/>
      <c r="LXL58" s="205"/>
      <c r="LXM58" s="205"/>
      <c r="LXN58" s="205"/>
      <c r="LXO58" s="205"/>
      <c r="LXP58" s="205"/>
      <c r="LXQ58" s="205"/>
      <c r="LXR58" s="205"/>
      <c r="LXS58" s="205"/>
      <c r="LXT58" s="205"/>
      <c r="LXU58" s="205"/>
      <c r="LXV58" s="205"/>
      <c r="LXW58" s="205"/>
      <c r="LXX58" s="205"/>
      <c r="LXY58" s="205"/>
      <c r="LXZ58" s="205"/>
      <c r="LYA58" s="205"/>
      <c r="LYB58" s="205"/>
      <c r="LYC58" s="205"/>
      <c r="LYD58" s="205"/>
      <c r="LYE58" s="205"/>
      <c r="LYF58" s="205"/>
      <c r="LYG58" s="205"/>
      <c r="LYH58" s="205"/>
      <c r="LYI58" s="205"/>
      <c r="LYJ58" s="205"/>
      <c r="LYK58" s="205"/>
      <c r="LYL58" s="205"/>
      <c r="LYM58" s="205"/>
      <c r="LYN58" s="205"/>
      <c r="LYO58" s="205"/>
      <c r="LYP58" s="205"/>
      <c r="LYQ58" s="205"/>
      <c r="LYR58" s="205"/>
      <c r="LYS58" s="205"/>
      <c r="LYT58" s="205"/>
      <c r="LYU58" s="205"/>
      <c r="LYV58" s="205"/>
      <c r="LYW58" s="205"/>
      <c r="LYX58" s="205"/>
      <c r="LYY58" s="205"/>
      <c r="LYZ58" s="205"/>
      <c r="LZA58" s="205"/>
      <c r="LZB58" s="205"/>
      <c r="LZC58" s="205"/>
      <c r="LZD58" s="205"/>
      <c r="LZE58" s="205"/>
      <c r="LZF58" s="205"/>
      <c r="LZG58" s="205"/>
      <c r="LZH58" s="205"/>
      <c r="LZI58" s="205"/>
      <c r="LZJ58" s="205"/>
      <c r="LZK58" s="205"/>
      <c r="LZL58" s="205"/>
      <c r="LZM58" s="205"/>
      <c r="LZN58" s="205"/>
      <c r="LZO58" s="205"/>
      <c r="LZP58" s="205"/>
      <c r="LZQ58" s="205"/>
      <c r="LZR58" s="205"/>
      <c r="LZS58" s="205"/>
      <c r="LZT58" s="205"/>
      <c r="LZU58" s="205"/>
      <c r="LZV58" s="205"/>
      <c r="LZW58" s="205"/>
      <c r="LZX58" s="205"/>
      <c r="LZY58" s="205"/>
      <c r="LZZ58" s="205"/>
      <c r="MAA58" s="205"/>
      <c r="MAB58" s="205"/>
      <c r="MAC58" s="205"/>
      <c r="MAD58" s="205"/>
      <c r="MAE58" s="205"/>
      <c r="MAF58" s="205"/>
      <c r="MAG58" s="205"/>
      <c r="MAH58" s="205"/>
      <c r="MAI58" s="205"/>
      <c r="MAJ58" s="205"/>
      <c r="MAK58" s="205"/>
      <c r="MAL58" s="205"/>
      <c r="MAM58" s="205"/>
      <c r="MAN58" s="205"/>
      <c r="MAO58" s="205"/>
      <c r="MAP58" s="205"/>
      <c r="MAQ58" s="205"/>
      <c r="MAR58" s="205"/>
      <c r="MAS58" s="205"/>
      <c r="MAT58" s="205"/>
      <c r="MAU58" s="205"/>
      <c r="MAV58" s="205"/>
      <c r="MAW58" s="205"/>
      <c r="MAX58" s="205"/>
      <c r="MAY58" s="205"/>
      <c r="MAZ58" s="205"/>
      <c r="MBA58" s="205"/>
      <c r="MBB58" s="205"/>
      <c r="MBC58" s="205"/>
      <c r="MBD58" s="205"/>
      <c r="MBE58" s="205"/>
      <c r="MBF58" s="205"/>
      <c r="MBG58" s="205"/>
      <c r="MBH58" s="205"/>
      <c r="MBI58" s="205"/>
      <c r="MBJ58" s="205"/>
      <c r="MBK58" s="205"/>
      <c r="MBL58" s="205"/>
      <c r="MBM58" s="205"/>
      <c r="MBN58" s="205"/>
      <c r="MBO58" s="205"/>
      <c r="MBP58" s="205"/>
      <c r="MBQ58" s="205"/>
      <c r="MBR58" s="205"/>
      <c r="MBS58" s="205"/>
      <c r="MBT58" s="205"/>
      <c r="MBU58" s="205"/>
      <c r="MBV58" s="205"/>
      <c r="MBW58" s="205"/>
      <c r="MBX58" s="205"/>
      <c r="MBY58" s="205"/>
      <c r="MBZ58" s="205"/>
      <c r="MCA58" s="205"/>
      <c r="MCB58" s="205"/>
      <c r="MCC58" s="205"/>
      <c r="MCD58" s="205"/>
      <c r="MCE58" s="205"/>
      <c r="MCF58" s="205"/>
      <c r="MCG58" s="205"/>
      <c r="MCH58" s="205"/>
      <c r="MCI58" s="205"/>
      <c r="MCJ58" s="205"/>
      <c r="MCK58" s="205"/>
      <c r="MCL58" s="205"/>
      <c r="MCM58" s="205"/>
      <c r="MCN58" s="205"/>
      <c r="MCO58" s="205"/>
      <c r="MCP58" s="205"/>
      <c r="MCQ58" s="205"/>
      <c r="MCR58" s="205"/>
      <c r="MCS58" s="205"/>
      <c r="MCT58" s="205"/>
      <c r="MCU58" s="205"/>
      <c r="MCV58" s="205"/>
      <c r="MCW58" s="205"/>
      <c r="MCX58" s="205"/>
      <c r="MCY58" s="205"/>
      <c r="MCZ58" s="205"/>
      <c r="MDA58" s="205"/>
      <c r="MDB58" s="205"/>
      <c r="MDC58" s="205"/>
      <c r="MDD58" s="205"/>
      <c r="MDE58" s="205"/>
      <c r="MDF58" s="205"/>
      <c r="MDG58" s="205"/>
      <c r="MDH58" s="205"/>
      <c r="MDI58" s="205"/>
      <c r="MDJ58" s="205"/>
      <c r="MDK58" s="205"/>
      <c r="MDL58" s="205"/>
      <c r="MDM58" s="205"/>
      <c r="MDN58" s="205"/>
      <c r="MDO58" s="205"/>
      <c r="MDP58" s="205"/>
      <c r="MDQ58" s="205"/>
      <c r="MDR58" s="205"/>
      <c r="MDS58" s="205"/>
      <c r="MDT58" s="205"/>
      <c r="MDU58" s="205"/>
      <c r="MDV58" s="205"/>
      <c r="MDW58" s="205"/>
      <c r="MDX58" s="205"/>
      <c r="MDY58" s="205"/>
      <c r="MDZ58" s="205"/>
      <c r="MEA58" s="205"/>
      <c r="MEB58" s="205"/>
      <c r="MEC58" s="205"/>
      <c r="MED58" s="205"/>
      <c r="MEE58" s="205"/>
      <c r="MEF58" s="205"/>
      <c r="MEG58" s="205"/>
      <c r="MEH58" s="205"/>
      <c r="MEI58" s="205"/>
      <c r="MEJ58" s="205"/>
      <c r="MEK58" s="205"/>
      <c r="MEL58" s="205"/>
      <c r="MEM58" s="205"/>
      <c r="MEN58" s="205"/>
      <c r="MEO58" s="205"/>
      <c r="MEP58" s="205"/>
      <c r="MEQ58" s="205"/>
      <c r="MER58" s="205"/>
      <c r="MES58" s="205"/>
      <c r="MET58" s="205"/>
      <c r="MEU58" s="205"/>
      <c r="MEV58" s="205"/>
      <c r="MEW58" s="205"/>
      <c r="MEX58" s="205"/>
      <c r="MEY58" s="205"/>
      <c r="MEZ58" s="205"/>
      <c r="MFA58" s="205"/>
      <c r="MFB58" s="205"/>
      <c r="MFC58" s="205"/>
      <c r="MFD58" s="205"/>
      <c r="MFE58" s="205"/>
      <c r="MFF58" s="205"/>
      <c r="MFG58" s="205"/>
      <c r="MFH58" s="205"/>
      <c r="MFI58" s="205"/>
      <c r="MFJ58" s="205"/>
      <c r="MFK58" s="205"/>
      <c r="MFL58" s="205"/>
      <c r="MFM58" s="205"/>
      <c r="MFN58" s="205"/>
      <c r="MFO58" s="205"/>
      <c r="MFP58" s="205"/>
      <c r="MFQ58" s="205"/>
      <c r="MFR58" s="205"/>
      <c r="MFS58" s="205"/>
      <c r="MFT58" s="205"/>
      <c r="MFU58" s="205"/>
      <c r="MFV58" s="205"/>
      <c r="MFW58" s="205"/>
      <c r="MFX58" s="205"/>
      <c r="MFY58" s="205"/>
      <c r="MFZ58" s="205"/>
      <c r="MGA58" s="205"/>
      <c r="MGB58" s="205"/>
      <c r="MGC58" s="205"/>
      <c r="MGD58" s="205"/>
      <c r="MGE58" s="205"/>
      <c r="MGF58" s="205"/>
      <c r="MGG58" s="205"/>
      <c r="MGH58" s="205"/>
      <c r="MGI58" s="205"/>
      <c r="MGJ58" s="205"/>
      <c r="MGK58" s="205"/>
      <c r="MGL58" s="205"/>
      <c r="MGM58" s="205"/>
      <c r="MGN58" s="205"/>
      <c r="MGO58" s="205"/>
      <c r="MGP58" s="205"/>
      <c r="MGQ58" s="205"/>
      <c r="MGR58" s="205"/>
      <c r="MGS58" s="205"/>
      <c r="MGT58" s="205"/>
      <c r="MGU58" s="205"/>
      <c r="MGV58" s="205"/>
      <c r="MGW58" s="205"/>
      <c r="MGX58" s="205"/>
      <c r="MGY58" s="205"/>
      <c r="MGZ58" s="205"/>
      <c r="MHA58" s="205"/>
      <c r="MHB58" s="205"/>
      <c r="MHC58" s="205"/>
      <c r="MHD58" s="205"/>
      <c r="MHE58" s="205"/>
      <c r="MHF58" s="205"/>
      <c r="MHG58" s="205"/>
      <c r="MHH58" s="205"/>
      <c r="MHI58" s="205"/>
      <c r="MHJ58" s="205"/>
      <c r="MHK58" s="205"/>
      <c r="MHL58" s="205"/>
      <c r="MHM58" s="205"/>
      <c r="MHN58" s="205"/>
      <c r="MHO58" s="205"/>
      <c r="MHP58" s="205"/>
      <c r="MHQ58" s="205"/>
      <c r="MHR58" s="205"/>
      <c r="MHS58" s="205"/>
      <c r="MHT58" s="205"/>
      <c r="MHU58" s="205"/>
      <c r="MHV58" s="205"/>
      <c r="MHW58" s="205"/>
      <c r="MHX58" s="205"/>
      <c r="MHY58" s="205"/>
      <c r="MHZ58" s="205"/>
      <c r="MIA58" s="205"/>
      <c r="MIB58" s="205"/>
      <c r="MIC58" s="205"/>
      <c r="MID58" s="205"/>
      <c r="MIE58" s="205"/>
      <c r="MIF58" s="205"/>
      <c r="MIG58" s="205"/>
      <c r="MIH58" s="205"/>
      <c r="MII58" s="205"/>
      <c r="MIJ58" s="205"/>
      <c r="MIK58" s="205"/>
      <c r="MIL58" s="205"/>
      <c r="MIM58" s="205"/>
      <c r="MIN58" s="205"/>
      <c r="MIO58" s="205"/>
      <c r="MIP58" s="205"/>
      <c r="MIQ58" s="205"/>
      <c r="MIR58" s="205"/>
      <c r="MIS58" s="205"/>
      <c r="MIT58" s="205"/>
      <c r="MIU58" s="205"/>
      <c r="MIV58" s="205"/>
      <c r="MIW58" s="205"/>
      <c r="MIX58" s="205"/>
      <c r="MIY58" s="205"/>
      <c r="MIZ58" s="205"/>
      <c r="MJA58" s="205"/>
      <c r="MJB58" s="205"/>
      <c r="MJC58" s="205"/>
      <c r="MJD58" s="205"/>
      <c r="MJE58" s="205"/>
      <c r="MJF58" s="205"/>
      <c r="MJG58" s="205"/>
      <c r="MJH58" s="205"/>
      <c r="MJI58" s="205"/>
      <c r="MJJ58" s="205"/>
      <c r="MJK58" s="205"/>
      <c r="MJL58" s="205"/>
      <c r="MJM58" s="205"/>
      <c r="MJN58" s="205"/>
      <c r="MJO58" s="205"/>
      <c r="MJP58" s="205"/>
      <c r="MJQ58" s="205"/>
      <c r="MJR58" s="205"/>
      <c r="MJS58" s="205"/>
      <c r="MJT58" s="205"/>
      <c r="MJU58" s="205"/>
      <c r="MJV58" s="205"/>
      <c r="MJW58" s="205"/>
      <c r="MJX58" s="205"/>
      <c r="MJY58" s="205"/>
      <c r="MJZ58" s="205"/>
      <c r="MKA58" s="205"/>
      <c r="MKB58" s="205"/>
      <c r="MKC58" s="205"/>
      <c r="MKD58" s="205"/>
      <c r="MKE58" s="205"/>
      <c r="MKF58" s="205"/>
      <c r="MKG58" s="205"/>
      <c r="MKH58" s="205"/>
      <c r="MKI58" s="205"/>
      <c r="MKJ58" s="205"/>
      <c r="MKK58" s="205"/>
      <c r="MKL58" s="205"/>
      <c r="MKM58" s="205"/>
      <c r="MKN58" s="205"/>
      <c r="MKO58" s="205"/>
      <c r="MKP58" s="205"/>
      <c r="MKQ58" s="205"/>
      <c r="MKR58" s="205"/>
      <c r="MKS58" s="205"/>
      <c r="MKT58" s="205"/>
      <c r="MKU58" s="205"/>
      <c r="MKV58" s="205"/>
      <c r="MKW58" s="205"/>
      <c r="MKX58" s="205"/>
      <c r="MKY58" s="205"/>
      <c r="MKZ58" s="205"/>
      <c r="MLA58" s="205"/>
      <c r="MLB58" s="205"/>
      <c r="MLC58" s="205"/>
      <c r="MLD58" s="205"/>
      <c r="MLE58" s="205"/>
      <c r="MLF58" s="205"/>
      <c r="MLG58" s="205"/>
      <c r="MLH58" s="205"/>
      <c r="MLI58" s="205"/>
      <c r="MLJ58" s="205"/>
      <c r="MLK58" s="205"/>
      <c r="MLL58" s="205"/>
      <c r="MLM58" s="205"/>
      <c r="MLN58" s="205"/>
      <c r="MLO58" s="205"/>
      <c r="MLP58" s="205"/>
      <c r="MLQ58" s="205"/>
      <c r="MLR58" s="205"/>
      <c r="MLS58" s="205"/>
      <c r="MLT58" s="205"/>
      <c r="MLU58" s="205"/>
      <c r="MLV58" s="205"/>
      <c r="MLW58" s="205"/>
      <c r="MLX58" s="205"/>
      <c r="MLY58" s="205"/>
      <c r="MLZ58" s="205"/>
      <c r="MMA58" s="205"/>
      <c r="MMB58" s="205"/>
      <c r="MMC58" s="205"/>
      <c r="MMD58" s="205"/>
      <c r="MME58" s="205"/>
      <c r="MMF58" s="205"/>
      <c r="MMG58" s="205"/>
      <c r="MMH58" s="205"/>
      <c r="MMI58" s="205"/>
      <c r="MMJ58" s="205"/>
      <c r="MMK58" s="205"/>
      <c r="MML58" s="205"/>
      <c r="MMM58" s="205"/>
      <c r="MMN58" s="205"/>
      <c r="MMO58" s="205"/>
      <c r="MMP58" s="205"/>
      <c r="MMQ58" s="205"/>
      <c r="MMR58" s="205"/>
      <c r="MMS58" s="205"/>
      <c r="MMT58" s="205"/>
      <c r="MMU58" s="205"/>
      <c r="MMV58" s="205"/>
      <c r="MMW58" s="205"/>
      <c r="MMX58" s="205"/>
      <c r="MMY58" s="205"/>
      <c r="MMZ58" s="205"/>
      <c r="MNA58" s="205"/>
      <c r="MNB58" s="205"/>
      <c r="MNC58" s="205"/>
      <c r="MND58" s="205"/>
      <c r="MNE58" s="205"/>
      <c r="MNF58" s="205"/>
      <c r="MNG58" s="205"/>
      <c r="MNH58" s="205"/>
      <c r="MNI58" s="205"/>
      <c r="MNJ58" s="205"/>
      <c r="MNK58" s="205"/>
      <c r="MNL58" s="205"/>
      <c r="MNM58" s="205"/>
      <c r="MNN58" s="205"/>
      <c r="MNO58" s="205"/>
      <c r="MNP58" s="205"/>
      <c r="MNQ58" s="205"/>
      <c r="MNR58" s="205"/>
      <c r="MNS58" s="205"/>
      <c r="MNT58" s="205"/>
      <c r="MNU58" s="205"/>
      <c r="MNV58" s="205"/>
      <c r="MNW58" s="205"/>
      <c r="MNX58" s="205"/>
      <c r="MNY58" s="205"/>
      <c r="MNZ58" s="205"/>
      <c r="MOA58" s="205"/>
      <c r="MOB58" s="205"/>
      <c r="MOC58" s="205"/>
      <c r="MOD58" s="205"/>
      <c r="MOE58" s="205"/>
      <c r="MOF58" s="205"/>
      <c r="MOG58" s="205"/>
      <c r="MOH58" s="205"/>
      <c r="MOI58" s="205"/>
      <c r="MOJ58" s="205"/>
      <c r="MOK58" s="205"/>
      <c r="MOL58" s="205"/>
      <c r="MOM58" s="205"/>
      <c r="MON58" s="205"/>
      <c r="MOO58" s="205"/>
      <c r="MOP58" s="205"/>
      <c r="MOQ58" s="205"/>
      <c r="MOR58" s="205"/>
      <c r="MOS58" s="205"/>
      <c r="MOT58" s="205"/>
      <c r="MOU58" s="205"/>
      <c r="MOV58" s="205"/>
      <c r="MOW58" s="205"/>
      <c r="MOX58" s="205"/>
      <c r="MOY58" s="205"/>
      <c r="MOZ58" s="205"/>
      <c r="MPA58" s="205"/>
      <c r="MPB58" s="205"/>
      <c r="MPC58" s="205"/>
      <c r="MPD58" s="205"/>
      <c r="MPE58" s="205"/>
      <c r="MPF58" s="205"/>
      <c r="MPG58" s="205"/>
      <c r="MPH58" s="205"/>
      <c r="MPI58" s="205"/>
      <c r="MPJ58" s="205"/>
      <c r="MPK58" s="205"/>
      <c r="MPL58" s="205"/>
      <c r="MPM58" s="205"/>
      <c r="MPN58" s="205"/>
      <c r="MPO58" s="205"/>
      <c r="MPP58" s="205"/>
      <c r="MPQ58" s="205"/>
      <c r="MPR58" s="205"/>
      <c r="MPS58" s="205"/>
      <c r="MPT58" s="205"/>
      <c r="MPU58" s="205"/>
      <c r="MPV58" s="205"/>
      <c r="MPW58" s="205"/>
      <c r="MPX58" s="205"/>
      <c r="MPY58" s="205"/>
      <c r="MPZ58" s="205"/>
      <c r="MQA58" s="205"/>
      <c r="MQB58" s="205"/>
      <c r="MQC58" s="205"/>
      <c r="MQD58" s="205"/>
      <c r="MQE58" s="205"/>
      <c r="MQF58" s="205"/>
      <c r="MQG58" s="205"/>
      <c r="MQH58" s="205"/>
      <c r="MQI58" s="205"/>
      <c r="MQJ58" s="205"/>
      <c r="MQK58" s="205"/>
      <c r="MQL58" s="205"/>
      <c r="MQM58" s="205"/>
      <c r="MQN58" s="205"/>
      <c r="MQO58" s="205"/>
      <c r="MQP58" s="205"/>
      <c r="MQQ58" s="205"/>
      <c r="MQR58" s="205"/>
      <c r="MQS58" s="205"/>
      <c r="MQT58" s="205"/>
      <c r="MQU58" s="205"/>
      <c r="MQV58" s="205"/>
      <c r="MQW58" s="205"/>
      <c r="MQX58" s="205"/>
      <c r="MQY58" s="205"/>
      <c r="MQZ58" s="205"/>
      <c r="MRA58" s="205"/>
      <c r="MRB58" s="205"/>
      <c r="MRC58" s="205"/>
      <c r="MRD58" s="205"/>
      <c r="MRE58" s="205"/>
      <c r="MRF58" s="205"/>
      <c r="MRG58" s="205"/>
      <c r="MRH58" s="205"/>
      <c r="MRI58" s="205"/>
      <c r="MRJ58" s="205"/>
      <c r="MRK58" s="205"/>
      <c r="MRL58" s="205"/>
      <c r="MRM58" s="205"/>
      <c r="MRN58" s="205"/>
      <c r="MRO58" s="205"/>
      <c r="MRP58" s="205"/>
      <c r="MRQ58" s="205"/>
      <c r="MRR58" s="205"/>
      <c r="MRS58" s="205"/>
      <c r="MRT58" s="205"/>
      <c r="MRU58" s="205"/>
      <c r="MRV58" s="205"/>
      <c r="MRW58" s="205"/>
      <c r="MRX58" s="205"/>
      <c r="MRY58" s="205"/>
      <c r="MRZ58" s="205"/>
      <c r="MSA58" s="205"/>
      <c r="MSB58" s="205"/>
      <c r="MSC58" s="205"/>
      <c r="MSD58" s="205"/>
      <c r="MSE58" s="205"/>
      <c r="MSF58" s="205"/>
      <c r="MSG58" s="205"/>
      <c r="MSH58" s="205"/>
      <c r="MSI58" s="205"/>
      <c r="MSJ58" s="205"/>
      <c r="MSK58" s="205"/>
      <c r="MSL58" s="205"/>
      <c r="MSM58" s="205"/>
      <c r="MSN58" s="205"/>
      <c r="MSO58" s="205"/>
      <c r="MSP58" s="205"/>
      <c r="MSQ58" s="205"/>
      <c r="MSR58" s="205"/>
      <c r="MSS58" s="205"/>
      <c r="MST58" s="205"/>
      <c r="MSU58" s="205"/>
      <c r="MSV58" s="205"/>
      <c r="MSW58" s="205"/>
      <c r="MSX58" s="205"/>
      <c r="MSY58" s="205"/>
      <c r="MSZ58" s="205"/>
      <c r="MTA58" s="205"/>
      <c r="MTB58" s="205"/>
      <c r="MTC58" s="205"/>
      <c r="MTD58" s="205"/>
      <c r="MTE58" s="205"/>
      <c r="MTF58" s="205"/>
      <c r="MTG58" s="205"/>
      <c r="MTH58" s="205"/>
      <c r="MTI58" s="205"/>
      <c r="MTJ58" s="205"/>
      <c r="MTK58" s="205"/>
      <c r="MTL58" s="205"/>
      <c r="MTM58" s="205"/>
      <c r="MTN58" s="205"/>
      <c r="MTO58" s="205"/>
      <c r="MTP58" s="205"/>
      <c r="MTQ58" s="205"/>
      <c r="MTR58" s="205"/>
      <c r="MTS58" s="205"/>
      <c r="MTT58" s="205"/>
      <c r="MTU58" s="205"/>
      <c r="MTV58" s="205"/>
      <c r="MTW58" s="205"/>
      <c r="MTX58" s="205"/>
      <c r="MTY58" s="205"/>
      <c r="MTZ58" s="205"/>
      <c r="MUA58" s="205"/>
      <c r="MUB58" s="205"/>
      <c r="MUC58" s="205"/>
      <c r="MUD58" s="205"/>
      <c r="MUE58" s="205"/>
      <c r="MUF58" s="205"/>
      <c r="MUG58" s="205"/>
      <c r="MUH58" s="205"/>
      <c r="MUI58" s="205"/>
      <c r="MUJ58" s="205"/>
      <c r="MUK58" s="205"/>
      <c r="MUL58" s="205"/>
      <c r="MUM58" s="205"/>
      <c r="MUN58" s="205"/>
      <c r="MUO58" s="205"/>
      <c r="MUP58" s="205"/>
      <c r="MUQ58" s="205"/>
      <c r="MUR58" s="205"/>
      <c r="MUS58" s="205"/>
      <c r="MUT58" s="205"/>
      <c r="MUU58" s="205"/>
      <c r="MUV58" s="205"/>
      <c r="MUW58" s="205"/>
      <c r="MUX58" s="205"/>
      <c r="MUY58" s="205"/>
      <c r="MUZ58" s="205"/>
      <c r="MVA58" s="205"/>
      <c r="MVB58" s="205"/>
      <c r="MVC58" s="205"/>
      <c r="MVD58" s="205"/>
      <c r="MVE58" s="205"/>
      <c r="MVF58" s="205"/>
      <c r="MVG58" s="205"/>
      <c r="MVH58" s="205"/>
      <c r="MVI58" s="205"/>
      <c r="MVJ58" s="205"/>
      <c r="MVK58" s="205"/>
      <c r="MVL58" s="205"/>
      <c r="MVM58" s="205"/>
      <c r="MVN58" s="205"/>
      <c r="MVO58" s="205"/>
      <c r="MVP58" s="205"/>
      <c r="MVQ58" s="205"/>
      <c r="MVR58" s="205"/>
      <c r="MVS58" s="205"/>
      <c r="MVT58" s="205"/>
      <c r="MVU58" s="205"/>
      <c r="MVV58" s="205"/>
      <c r="MVW58" s="205"/>
      <c r="MVX58" s="205"/>
      <c r="MVY58" s="205"/>
      <c r="MVZ58" s="205"/>
      <c r="MWA58" s="205"/>
      <c r="MWB58" s="205"/>
      <c r="MWC58" s="205"/>
      <c r="MWD58" s="205"/>
      <c r="MWE58" s="205"/>
      <c r="MWF58" s="205"/>
      <c r="MWG58" s="205"/>
      <c r="MWH58" s="205"/>
      <c r="MWI58" s="205"/>
      <c r="MWJ58" s="205"/>
      <c r="MWK58" s="205"/>
      <c r="MWL58" s="205"/>
      <c r="MWM58" s="205"/>
      <c r="MWN58" s="205"/>
      <c r="MWO58" s="205"/>
      <c r="MWP58" s="205"/>
      <c r="MWQ58" s="205"/>
      <c r="MWR58" s="205"/>
      <c r="MWS58" s="205"/>
      <c r="MWT58" s="205"/>
      <c r="MWU58" s="205"/>
      <c r="MWV58" s="205"/>
      <c r="MWW58" s="205"/>
      <c r="MWX58" s="205"/>
      <c r="MWY58" s="205"/>
      <c r="MWZ58" s="205"/>
      <c r="MXA58" s="205"/>
      <c r="MXB58" s="205"/>
      <c r="MXC58" s="205"/>
      <c r="MXD58" s="205"/>
      <c r="MXE58" s="205"/>
      <c r="MXF58" s="205"/>
      <c r="MXG58" s="205"/>
      <c r="MXH58" s="205"/>
      <c r="MXI58" s="205"/>
      <c r="MXJ58" s="205"/>
      <c r="MXK58" s="205"/>
      <c r="MXL58" s="205"/>
      <c r="MXM58" s="205"/>
      <c r="MXN58" s="205"/>
      <c r="MXO58" s="205"/>
      <c r="MXP58" s="205"/>
      <c r="MXQ58" s="205"/>
      <c r="MXR58" s="205"/>
      <c r="MXS58" s="205"/>
      <c r="MXT58" s="205"/>
      <c r="MXU58" s="205"/>
      <c r="MXV58" s="205"/>
      <c r="MXW58" s="205"/>
      <c r="MXX58" s="205"/>
      <c r="MXY58" s="205"/>
      <c r="MXZ58" s="205"/>
      <c r="MYA58" s="205"/>
      <c r="MYB58" s="205"/>
      <c r="MYC58" s="205"/>
      <c r="MYD58" s="205"/>
      <c r="MYE58" s="205"/>
      <c r="MYF58" s="205"/>
      <c r="MYG58" s="205"/>
      <c r="MYH58" s="205"/>
      <c r="MYI58" s="205"/>
      <c r="MYJ58" s="205"/>
      <c r="MYK58" s="205"/>
      <c r="MYL58" s="205"/>
      <c r="MYM58" s="205"/>
      <c r="MYN58" s="205"/>
      <c r="MYO58" s="205"/>
      <c r="MYP58" s="205"/>
      <c r="MYQ58" s="205"/>
      <c r="MYR58" s="205"/>
      <c r="MYS58" s="205"/>
      <c r="MYT58" s="205"/>
      <c r="MYU58" s="205"/>
      <c r="MYV58" s="205"/>
      <c r="MYW58" s="205"/>
      <c r="MYX58" s="205"/>
      <c r="MYY58" s="205"/>
      <c r="MYZ58" s="205"/>
      <c r="MZA58" s="205"/>
      <c r="MZB58" s="205"/>
      <c r="MZC58" s="205"/>
      <c r="MZD58" s="205"/>
      <c r="MZE58" s="205"/>
      <c r="MZF58" s="205"/>
      <c r="MZG58" s="205"/>
      <c r="MZH58" s="205"/>
      <c r="MZI58" s="205"/>
      <c r="MZJ58" s="205"/>
      <c r="MZK58" s="205"/>
      <c r="MZL58" s="205"/>
      <c r="MZM58" s="205"/>
      <c r="MZN58" s="205"/>
      <c r="MZO58" s="205"/>
      <c r="MZP58" s="205"/>
      <c r="MZQ58" s="205"/>
      <c r="MZR58" s="205"/>
      <c r="MZS58" s="205"/>
      <c r="MZT58" s="205"/>
      <c r="MZU58" s="205"/>
      <c r="MZV58" s="205"/>
      <c r="MZW58" s="205"/>
      <c r="MZX58" s="205"/>
      <c r="MZY58" s="205"/>
      <c r="MZZ58" s="205"/>
      <c r="NAA58" s="205"/>
      <c r="NAB58" s="205"/>
      <c r="NAC58" s="205"/>
      <c r="NAD58" s="205"/>
      <c r="NAE58" s="205"/>
      <c r="NAF58" s="205"/>
      <c r="NAG58" s="205"/>
      <c r="NAH58" s="205"/>
      <c r="NAI58" s="205"/>
      <c r="NAJ58" s="205"/>
      <c r="NAK58" s="205"/>
      <c r="NAL58" s="205"/>
      <c r="NAM58" s="205"/>
      <c r="NAN58" s="205"/>
      <c r="NAO58" s="205"/>
      <c r="NAP58" s="205"/>
      <c r="NAQ58" s="205"/>
      <c r="NAR58" s="205"/>
      <c r="NAS58" s="205"/>
      <c r="NAT58" s="205"/>
      <c r="NAU58" s="205"/>
      <c r="NAV58" s="205"/>
      <c r="NAW58" s="205"/>
      <c r="NAX58" s="205"/>
      <c r="NAY58" s="205"/>
      <c r="NAZ58" s="205"/>
      <c r="NBA58" s="205"/>
      <c r="NBB58" s="205"/>
      <c r="NBC58" s="205"/>
      <c r="NBD58" s="205"/>
      <c r="NBE58" s="205"/>
      <c r="NBF58" s="205"/>
      <c r="NBG58" s="205"/>
      <c r="NBH58" s="205"/>
      <c r="NBI58" s="205"/>
      <c r="NBJ58" s="205"/>
      <c r="NBK58" s="205"/>
      <c r="NBL58" s="205"/>
      <c r="NBM58" s="205"/>
      <c r="NBN58" s="205"/>
      <c r="NBO58" s="205"/>
      <c r="NBP58" s="205"/>
      <c r="NBQ58" s="205"/>
      <c r="NBR58" s="205"/>
      <c r="NBS58" s="205"/>
      <c r="NBT58" s="205"/>
      <c r="NBU58" s="205"/>
      <c r="NBV58" s="205"/>
      <c r="NBW58" s="205"/>
      <c r="NBX58" s="205"/>
      <c r="NBY58" s="205"/>
      <c r="NBZ58" s="205"/>
      <c r="NCA58" s="205"/>
      <c r="NCB58" s="205"/>
      <c r="NCC58" s="205"/>
      <c r="NCD58" s="205"/>
      <c r="NCE58" s="205"/>
      <c r="NCF58" s="205"/>
      <c r="NCG58" s="205"/>
      <c r="NCH58" s="205"/>
      <c r="NCI58" s="205"/>
      <c r="NCJ58" s="205"/>
      <c r="NCK58" s="205"/>
      <c r="NCL58" s="205"/>
      <c r="NCM58" s="205"/>
      <c r="NCN58" s="205"/>
      <c r="NCO58" s="205"/>
      <c r="NCP58" s="205"/>
      <c r="NCQ58" s="205"/>
      <c r="NCR58" s="205"/>
      <c r="NCS58" s="205"/>
      <c r="NCT58" s="205"/>
      <c r="NCU58" s="205"/>
      <c r="NCV58" s="205"/>
      <c r="NCW58" s="205"/>
      <c r="NCX58" s="205"/>
      <c r="NCY58" s="205"/>
      <c r="NCZ58" s="205"/>
      <c r="NDA58" s="205"/>
      <c r="NDB58" s="205"/>
      <c r="NDC58" s="205"/>
      <c r="NDD58" s="205"/>
      <c r="NDE58" s="205"/>
      <c r="NDF58" s="205"/>
      <c r="NDG58" s="205"/>
      <c r="NDH58" s="205"/>
      <c r="NDI58" s="205"/>
      <c r="NDJ58" s="205"/>
      <c r="NDK58" s="205"/>
      <c r="NDL58" s="205"/>
      <c r="NDM58" s="205"/>
      <c r="NDN58" s="205"/>
      <c r="NDO58" s="205"/>
      <c r="NDP58" s="205"/>
      <c r="NDQ58" s="205"/>
      <c r="NDR58" s="205"/>
      <c r="NDS58" s="205"/>
      <c r="NDT58" s="205"/>
      <c r="NDU58" s="205"/>
      <c r="NDV58" s="205"/>
      <c r="NDW58" s="205"/>
      <c r="NDX58" s="205"/>
      <c r="NDY58" s="205"/>
      <c r="NDZ58" s="205"/>
      <c r="NEA58" s="205"/>
      <c r="NEB58" s="205"/>
      <c r="NEC58" s="205"/>
      <c r="NED58" s="205"/>
      <c r="NEE58" s="205"/>
      <c r="NEF58" s="205"/>
      <c r="NEG58" s="205"/>
      <c r="NEH58" s="205"/>
      <c r="NEI58" s="205"/>
      <c r="NEJ58" s="205"/>
      <c r="NEK58" s="205"/>
      <c r="NEL58" s="205"/>
      <c r="NEM58" s="205"/>
      <c r="NEN58" s="205"/>
      <c r="NEO58" s="205"/>
      <c r="NEP58" s="205"/>
      <c r="NEQ58" s="205"/>
      <c r="NER58" s="205"/>
      <c r="NES58" s="205"/>
      <c r="NET58" s="205"/>
      <c r="NEU58" s="205"/>
      <c r="NEV58" s="205"/>
      <c r="NEW58" s="205"/>
      <c r="NEX58" s="205"/>
      <c r="NEY58" s="205"/>
      <c r="NEZ58" s="205"/>
      <c r="NFA58" s="205"/>
      <c r="NFB58" s="205"/>
      <c r="NFC58" s="205"/>
      <c r="NFD58" s="205"/>
      <c r="NFE58" s="205"/>
      <c r="NFF58" s="205"/>
      <c r="NFG58" s="205"/>
      <c r="NFH58" s="205"/>
      <c r="NFI58" s="205"/>
      <c r="NFJ58" s="205"/>
      <c r="NFK58" s="205"/>
      <c r="NFL58" s="205"/>
      <c r="NFM58" s="205"/>
      <c r="NFN58" s="205"/>
      <c r="NFO58" s="205"/>
      <c r="NFP58" s="205"/>
      <c r="NFQ58" s="205"/>
      <c r="NFR58" s="205"/>
      <c r="NFS58" s="205"/>
      <c r="NFT58" s="205"/>
      <c r="NFU58" s="205"/>
      <c r="NFV58" s="205"/>
      <c r="NFW58" s="205"/>
      <c r="NFX58" s="205"/>
      <c r="NFY58" s="205"/>
      <c r="NFZ58" s="205"/>
      <c r="NGA58" s="205"/>
      <c r="NGB58" s="205"/>
      <c r="NGC58" s="205"/>
      <c r="NGD58" s="205"/>
      <c r="NGE58" s="205"/>
      <c r="NGF58" s="205"/>
      <c r="NGG58" s="205"/>
      <c r="NGH58" s="205"/>
      <c r="NGI58" s="205"/>
      <c r="NGJ58" s="205"/>
      <c r="NGK58" s="205"/>
      <c r="NGL58" s="205"/>
      <c r="NGM58" s="205"/>
      <c r="NGN58" s="205"/>
      <c r="NGO58" s="205"/>
      <c r="NGP58" s="205"/>
      <c r="NGQ58" s="205"/>
      <c r="NGR58" s="205"/>
      <c r="NGS58" s="205"/>
      <c r="NGT58" s="205"/>
      <c r="NGU58" s="205"/>
      <c r="NGV58" s="205"/>
      <c r="NGW58" s="205"/>
      <c r="NGX58" s="205"/>
      <c r="NGY58" s="205"/>
      <c r="NGZ58" s="205"/>
      <c r="NHA58" s="205"/>
      <c r="NHB58" s="205"/>
      <c r="NHC58" s="205"/>
      <c r="NHD58" s="205"/>
      <c r="NHE58" s="205"/>
      <c r="NHF58" s="205"/>
      <c r="NHG58" s="205"/>
      <c r="NHH58" s="205"/>
      <c r="NHI58" s="205"/>
      <c r="NHJ58" s="205"/>
      <c r="NHK58" s="205"/>
      <c r="NHL58" s="205"/>
      <c r="NHM58" s="205"/>
      <c r="NHN58" s="205"/>
      <c r="NHO58" s="205"/>
      <c r="NHP58" s="205"/>
      <c r="NHQ58" s="205"/>
      <c r="NHR58" s="205"/>
      <c r="NHS58" s="205"/>
      <c r="NHT58" s="205"/>
      <c r="NHU58" s="205"/>
      <c r="NHV58" s="205"/>
      <c r="NHW58" s="205"/>
      <c r="NHX58" s="205"/>
      <c r="NHY58" s="205"/>
      <c r="NHZ58" s="205"/>
      <c r="NIA58" s="205"/>
      <c r="NIB58" s="205"/>
      <c r="NIC58" s="205"/>
      <c r="NID58" s="205"/>
      <c r="NIE58" s="205"/>
      <c r="NIF58" s="205"/>
      <c r="NIG58" s="205"/>
      <c r="NIH58" s="205"/>
      <c r="NII58" s="205"/>
      <c r="NIJ58" s="205"/>
      <c r="NIK58" s="205"/>
      <c r="NIL58" s="205"/>
      <c r="NIM58" s="205"/>
      <c r="NIN58" s="205"/>
      <c r="NIO58" s="205"/>
      <c r="NIP58" s="205"/>
      <c r="NIQ58" s="205"/>
      <c r="NIR58" s="205"/>
      <c r="NIS58" s="205"/>
      <c r="NIT58" s="205"/>
      <c r="NIU58" s="205"/>
      <c r="NIV58" s="205"/>
      <c r="NIW58" s="205"/>
      <c r="NIX58" s="205"/>
      <c r="NIY58" s="205"/>
      <c r="NIZ58" s="205"/>
      <c r="NJA58" s="205"/>
      <c r="NJB58" s="205"/>
      <c r="NJC58" s="205"/>
      <c r="NJD58" s="205"/>
      <c r="NJE58" s="205"/>
      <c r="NJF58" s="205"/>
      <c r="NJG58" s="205"/>
      <c r="NJH58" s="205"/>
      <c r="NJI58" s="205"/>
      <c r="NJJ58" s="205"/>
      <c r="NJK58" s="205"/>
      <c r="NJL58" s="205"/>
      <c r="NJM58" s="205"/>
      <c r="NJN58" s="205"/>
      <c r="NJO58" s="205"/>
      <c r="NJP58" s="205"/>
      <c r="NJQ58" s="205"/>
      <c r="NJR58" s="205"/>
      <c r="NJS58" s="205"/>
      <c r="NJT58" s="205"/>
      <c r="NJU58" s="205"/>
      <c r="NJV58" s="205"/>
      <c r="NJW58" s="205"/>
      <c r="NJX58" s="205"/>
      <c r="NJY58" s="205"/>
      <c r="NJZ58" s="205"/>
      <c r="NKA58" s="205"/>
      <c r="NKB58" s="205"/>
      <c r="NKC58" s="205"/>
      <c r="NKD58" s="205"/>
      <c r="NKE58" s="205"/>
      <c r="NKF58" s="205"/>
      <c r="NKG58" s="205"/>
      <c r="NKH58" s="205"/>
      <c r="NKI58" s="205"/>
      <c r="NKJ58" s="205"/>
      <c r="NKK58" s="205"/>
      <c r="NKL58" s="205"/>
      <c r="NKM58" s="205"/>
      <c r="NKN58" s="205"/>
      <c r="NKO58" s="205"/>
      <c r="NKP58" s="205"/>
      <c r="NKQ58" s="205"/>
      <c r="NKR58" s="205"/>
      <c r="NKS58" s="205"/>
      <c r="NKT58" s="205"/>
      <c r="NKU58" s="205"/>
      <c r="NKV58" s="205"/>
      <c r="NKW58" s="205"/>
      <c r="NKX58" s="205"/>
      <c r="NKY58" s="205"/>
      <c r="NKZ58" s="205"/>
      <c r="NLA58" s="205"/>
      <c r="NLB58" s="205"/>
      <c r="NLC58" s="205"/>
      <c r="NLD58" s="205"/>
      <c r="NLE58" s="205"/>
      <c r="NLF58" s="205"/>
      <c r="NLG58" s="205"/>
      <c r="NLH58" s="205"/>
      <c r="NLI58" s="205"/>
      <c r="NLJ58" s="205"/>
      <c r="NLK58" s="205"/>
      <c r="NLL58" s="205"/>
      <c r="NLM58" s="205"/>
      <c r="NLN58" s="205"/>
      <c r="NLO58" s="205"/>
      <c r="NLP58" s="205"/>
      <c r="NLQ58" s="205"/>
      <c r="NLR58" s="205"/>
      <c r="NLS58" s="205"/>
      <c r="NLT58" s="205"/>
      <c r="NLU58" s="205"/>
      <c r="NLV58" s="205"/>
      <c r="NLW58" s="205"/>
      <c r="NLX58" s="205"/>
      <c r="NLY58" s="205"/>
      <c r="NLZ58" s="205"/>
      <c r="NMA58" s="205"/>
      <c r="NMB58" s="205"/>
      <c r="NMC58" s="205"/>
      <c r="NMD58" s="205"/>
      <c r="NME58" s="205"/>
      <c r="NMF58" s="205"/>
      <c r="NMG58" s="205"/>
      <c r="NMH58" s="205"/>
      <c r="NMI58" s="205"/>
      <c r="NMJ58" s="205"/>
      <c r="NMK58" s="205"/>
      <c r="NML58" s="205"/>
      <c r="NMM58" s="205"/>
      <c r="NMN58" s="205"/>
      <c r="NMO58" s="205"/>
      <c r="NMP58" s="205"/>
      <c r="NMQ58" s="205"/>
      <c r="NMR58" s="205"/>
      <c r="NMS58" s="205"/>
      <c r="NMT58" s="205"/>
      <c r="NMU58" s="205"/>
      <c r="NMV58" s="205"/>
      <c r="NMW58" s="205"/>
      <c r="NMX58" s="205"/>
      <c r="NMY58" s="205"/>
      <c r="NMZ58" s="205"/>
      <c r="NNA58" s="205"/>
      <c r="NNB58" s="205"/>
      <c r="NNC58" s="205"/>
      <c r="NND58" s="205"/>
      <c r="NNE58" s="205"/>
      <c r="NNF58" s="205"/>
      <c r="NNG58" s="205"/>
      <c r="NNH58" s="205"/>
      <c r="NNI58" s="205"/>
      <c r="NNJ58" s="205"/>
      <c r="NNK58" s="205"/>
      <c r="NNL58" s="205"/>
      <c r="NNM58" s="205"/>
      <c r="NNN58" s="205"/>
      <c r="NNO58" s="205"/>
      <c r="NNP58" s="205"/>
      <c r="NNQ58" s="205"/>
      <c r="NNR58" s="205"/>
      <c r="NNS58" s="205"/>
      <c r="NNT58" s="205"/>
      <c r="NNU58" s="205"/>
      <c r="NNV58" s="205"/>
      <c r="NNW58" s="205"/>
      <c r="NNX58" s="205"/>
      <c r="NNY58" s="205"/>
      <c r="NNZ58" s="205"/>
      <c r="NOA58" s="205"/>
      <c r="NOB58" s="205"/>
      <c r="NOC58" s="205"/>
      <c r="NOD58" s="205"/>
      <c r="NOE58" s="205"/>
      <c r="NOF58" s="205"/>
      <c r="NOG58" s="205"/>
      <c r="NOH58" s="205"/>
      <c r="NOI58" s="205"/>
      <c r="NOJ58" s="205"/>
      <c r="NOK58" s="205"/>
      <c r="NOL58" s="205"/>
      <c r="NOM58" s="205"/>
      <c r="NON58" s="205"/>
      <c r="NOO58" s="205"/>
      <c r="NOP58" s="205"/>
      <c r="NOQ58" s="205"/>
      <c r="NOR58" s="205"/>
      <c r="NOS58" s="205"/>
      <c r="NOT58" s="205"/>
      <c r="NOU58" s="205"/>
      <c r="NOV58" s="205"/>
      <c r="NOW58" s="205"/>
      <c r="NOX58" s="205"/>
      <c r="NOY58" s="205"/>
      <c r="NOZ58" s="205"/>
      <c r="NPA58" s="205"/>
      <c r="NPB58" s="205"/>
      <c r="NPC58" s="205"/>
      <c r="NPD58" s="205"/>
      <c r="NPE58" s="205"/>
      <c r="NPF58" s="205"/>
      <c r="NPG58" s="205"/>
      <c r="NPH58" s="205"/>
      <c r="NPI58" s="205"/>
      <c r="NPJ58" s="205"/>
      <c r="NPK58" s="205"/>
      <c r="NPL58" s="205"/>
      <c r="NPM58" s="205"/>
      <c r="NPN58" s="205"/>
      <c r="NPO58" s="205"/>
      <c r="NPP58" s="205"/>
      <c r="NPQ58" s="205"/>
      <c r="NPR58" s="205"/>
      <c r="NPS58" s="205"/>
      <c r="NPT58" s="205"/>
      <c r="NPU58" s="205"/>
      <c r="NPV58" s="205"/>
      <c r="NPW58" s="205"/>
      <c r="NPX58" s="205"/>
      <c r="NPY58" s="205"/>
      <c r="NPZ58" s="205"/>
      <c r="NQA58" s="205"/>
      <c r="NQB58" s="205"/>
      <c r="NQC58" s="205"/>
      <c r="NQD58" s="205"/>
      <c r="NQE58" s="205"/>
      <c r="NQF58" s="205"/>
      <c r="NQG58" s="205"/>
      <c r="NQH58" s="205"/>
      <c r="NQI58" s="205"/>
      <c r="NQJ58" s="205"/>
      <c r="NQK58" s="205"/>
      <c r="NQL58" s="205"/>
      <c r="NQM58" s="205"/>
      <c r="NQN58" s="205"/>
      <c r="NQO58" s="205"/>
      <c r="NQP58" s="205"/>
      <c r="NQQ58" s="205"/>
      <c r="NQR58" s="205"/>
      <c r="NQS58" s="205"/>
      <c r="NQT58" s="205"/>
      <c r="NQU58" s="205"/>
      <c r="NQV58" s="205"/>
      <c r="NQW58" s="205"/>
      <c r="NQX58" s="205"/>
      <c r="NQY58" s="205"/>
      <c r="NQZ58" s="205"/>
      <c r="NRA58" s="205"/>
      <c r="NRB58" s="205"/>
      <c r="NRC58" s="205"/>
      <c r="NRD58" s="205"/>
      <c r="NRE58" s="205"/>
      <c r="NRF58" s="205"/>
      <c r="NRG58" s="205"/>
      <c r="NRH58" s="205"/>
      <c r="NRI58" s="205"/>
      <c r="NRJ58" s="205"/>
      <c r="NRK58" s="205"/>
      <c r="NRL58" s="205"/>
      <c r="NRM58" s="205"/>
      <c r="NRN58" s="205"/>
      <c r="NRO58" s="205"/>
      <c r="NRP58" s="205"/>
      <c r="NRQ58" s="205"/>
      <c r="NRR58" s="205"/>
      <c r="NRS58" s="205"/>
      <c r="NRT58" s="205"/>
      <c r="NRU58" s="205"/>
      <c r="NRV58" s="205"/>
      <c r="NRW58" s="205"/>
      <c r="NRX58" s="205"/>
      <c r="NRY58" s="205"/>
      <c r="NRZ58" s="205"/>
      <c r="NSA58" s="205"/>
      <c r="NSB58" s="205"/>
      <c r="NSC58" s="205"/>
      <c r="NSD58" s="205"/>
      <c r="NSE58" s="205"/>
      <c r="NSF58" s="205"/>
      <c r="NSG58" s="205"/>
      <c r="NSH58" s="205"/>
      <c r="NSI58" s="205"/>
      <c r="NSJ58" s="205"/>
      <c r="NSK58" s="205"/>
      <c r="NSL58" s="205"/>
      <c r="NSM58" s="205"/>
      <c r="NSN58" s="205"/>
      <c r="NSO58" s="205"/>
      <c r="NSP58" s="205"/>
      <c r="NSQ58" s="205"/>
      <c r="NSR58" s="205"/>
      <c r="NSS58" s="205"/>
      <c r="NST58" s="205"/>
      <c r="NSU58" s="205"/>
      <c r="NSV58" s="205"/>
      <c r="NSW58" s="205"/>
      <c r="NSX58" s="205"/>
      <c r="NSY58" s="205"/>
      <c r="NSZ58" s="205"/>
      <c r="NTA58" s="205"/>
      <c r="NTB58" s="205"/>
      <c r="NTC58" s="205"/>
      <c r="NTD58" s="205"/>
      <c r="NTE58" s="205"/>
      <c r="NTF58" s="205"/>
      <c r="NTG58" s="205"/>
      <c r="NTH58" s="205"/>
      <c r="NTI58" s="205"/>
      <c r="NTJ58" s="205"/>
      <c r="NTK58" s="205"/>
      <c r="NTL58" s="205"/>
      <c r="NTM58" s="205"/>
      <c r="NTN58" s="205"/>
      <c r="NTO58" s="205"/>
      <c r="NTP58" s="205"/>
      <c r="NTQ58" s="205"/>
      <c r="NTR58" s="205"/>
      <c r="NTS58" s="205"/>
      <c r="NTT58" s="205"/>
      <c r="NTU58" s="205"/>
      <c r="NTV58" s="205"/>
      <c r="NTW58" s="205"/>
      <c r="NTX58" s="205"/>
      <c r="NTY58" s="205"/>
      <c r="NTZ58" s="205"/>
      <c r="NUA58" s="205"/>
      <c r="NUB58" s="205"/>
      <c r="NUC58" s="205"/>
      <c r="NUD58" s="205"/>
      <c r="NUE58" s="205"/>
      <c r="NUF58" s="205"/>
      <c r="NUG58" s="205"/>
      <c r="NUH58" s="205"/>
      <c r="NUI58" s="205"/>
      <c r="NUJ58" s="205"/>
      <c r="NUK58" s="205"/>
      <c r="NUL58" s="205"/>
      <c r="NUM58" s="205"/>
      <c r="NUN58" s="205"/>
      <c r="NUO58" s="205"/>
      <c r="NUP58" s="205"/>
      <c r="NUQ58" s="205"/>
      <c r="NUR58" s="205"/>
      <c r="NUS58" s="205"/>
      <c r="NUT58" s="205"/>
      <c r="NUU58" s="205"/>
      <c r="NUV58" s="205"/>
      <c r="NUW58" s="205"/>
      <c r="NUX58" s="205"/>
      <c r="NUY58" s="205"/>
      <c r="NUZ58" s="205"/>
      <c r="NVA58" s="205"/>
      <c r="NVB58" s="205"/>
      <c r="NVC58" s="205"/>
      <c r="NVD58" s="205"/>
      <c r="NVE58" s="205"/>
      <c r="NVF58" s="205"/>
      <c r="NVG58" s="205"/>
      <c r="NVH58" s="205"/>
      <c r="NVI58" s="205"/>
      <c r="NVJ58" s="205"/>
      <c r="NVK58" s="205"/>
      <c r="NVL58" s="205"/>
      <c r="NVM58" s="205"/>
      <c r="NVN58" s="205"/>
      <c r="NVO58" s="205"/>
      <c r="NVP58" s="205"/>
      <c r="NVQ58" s="205"/>
      <c r="NVR58" s="205"/>
      <c r="NVS58" s="205"/>
      <c r="NVT58" s="205"/>
      <c r="NVU58" s="205"/>
      <c r="NVV58" s="205"/>
      <c r="NVW58" s="205"/>
      <c r="NVX58" s="205"/>
      <c r="NVY58" s="205"/>
      <c r="NVZ58" s="205"/>
      <c r="NWA58" s="205"/>
      <c r="NWB58" s="205"/>
      <c r="NWC58" s="205"/>
      <c r="NWD58" s="205"/>
      <c r="NWE58" s="205"/>
      <c r="NWF58" s="205"/>
      <c r="NWG58" s="205"/>
      <c r="NWH58" s="205"/>
      <c r="NWI58" s="205"/>
      <c r="NWJ58" s="205"/>
      <c r="NWK58" s="205"/>
      <c r="NWL58" s="205"/>
      <c r="NWM58" s="205"/>
      <c r="NWN58" s="205"/>
      <c r="NWO58" s="205"/>
      <c r="NWP58" s="205"/>
      <c r="NWQ58" s="205"/>
      <c r="NWR58" s="205"/>
      <c r="NWS58" s="205"/>
      <c r="NWT58" s="205"/>
      <c r="NWU58" s="205"/>
      <c r="NWV58" s="205"/>
      <c r="NWW58" s="205"/>
      <c r="NWX58" s="205"/>
      <c r="NWY58" s="205"/>
      <c r="NWZ58" s="205"/>
      <c r="NXA58" s="205"/>
      <c r="NXB58" s="205"/>
      <c r="NXC58" s="205"/>
      <c r="NXD58" s="205"/>
      <c r="NXE58" s="205"/>
      <c r="NXF58" s="205"/>
      <c r="NXG58" s="205"/>
      <c r="NXH58" s="205"/>
      <c r="NXI58" s="205"/>
      <c r="NXJ58" s="205"/>
      <c r="NXK58" s="205"/>
      <c r="NXL58" s="205"/>
      <c r="NXM58" s="205"/>
      <c r="NXN58" s="205"/>
      <c r="NXO58" s="205"/>
      <c r="NXP58" s="205"/>
      <c r="NXQ58" s="205"/>
      <c r="NXR58" s="205"/>
      <c r="NXS58" s="205"/>
      <c r="NXT58" s="205"/>
      <c r="NXU58" s="205"/>
      <c r="NXV58" s="205"/>
      <c r="NXW58" s="205"/>
      <c r="NXX58" s="205"/>
      <c r="NXY58" s="205"/>
      <c r="NXZ58" s="205"/>
      <c r="NYA58" s="205"/>
      <c r="NYB58" s="205"/>
      <c r="NYC58" s="205"/>
      <c r="NYD58" s="205"/>
      <c r="NYE58" s="205"/>
      <c r="NYF58" s="205"/>
      <c r="NYG58" s="205"/>
      <c r="NYH58" s="205"/>
      <c r="NYI58" s="205"/>
      <c r="NYJ58" s="205"/>
      <c r="NYK58" s="205"/>
      <c r="NYL58" s="205"/>
      <c r="NYM58" s="205"/>
      <c r="NYN58" s="205"/>
      <c r="NYO58" s="205"/>
      <c r="NYP58" s="205"/>
      <c r="NYQ58" s="205"/>
      <c r="NYR58" s="205"/>
      <c r="NYS58" s="205"/>
      <c r="NYT58" s="205"/>
      <c r="NYU58" s="205"/>
      <c r="NYV58" s="205"/>
      <c r="NYW58" s="205"/>
      <c r="NYX58" s="205"/>
      <c r="NYY58" s="205"/>
      <c r="NYZ58" s="205"/>
      <c r="NZA58" s="205"/>
      <c r="NZB58" s="205"/>
      <c r="NZC58" s="205"/>
      <c r="NZD58" s="205"/>
      <c r="NZE58" s="205"/>
      <c r="NZF58" s="205"/>
      <c r="NZG58" s="205"/>
      <c r="NZH58" s="205"/>
      <c r="NZI58" s="205"/>
      <c r="NZJ58" s="205"/>
      <c r="NZK58" s="205"/>
      <c r="NZL58" s="205"/>
      <c r="NZM58" s="205"/>
      <c r="NZN58" s="205"/>
      <c r="NZO58" s="205"/>
      <c r="NZP58" s="205"/>
      <c r="NZQ58" s="205"/>
      <c r="NZR58" s="205"/>
      <c r="NZS58" s="205"/>
      <c r="NZT58" s="205"/>
      <c r="NZU58" s="205"/>
      <c r="NZV58" s="205"/>
      <c r="NZW58" s="205"/>
      <c r="NZX58" s="205"/>
      <c r="NZY58" s="205"/>
      <c r="NZZ58" s="205"/>
      <c r="OAA58" s="205"/>
      <c r="OAB58" s="205"/>
      <c r="OAC58" s="205"/>
      <c r="OAD58" s="205"/>
      <c r="OAE58" s="205"/>
      <c r="OAF58" s="205"/>
      <c r="OAG58" s="205"/>
      <c r="OAH58" s="205"/>
      <c r="OAI58" s="205"/>
      <c r="OAJ58" s="205"/>
      <c r="OAK58" s="205"/>
      <c r="OAL58" s="205"/>
      <c r="OAM58" s="205"/>
      <c r="OAN58" s="205"/>
      <c r="OAO58" s="205"/>
      <c r="OAP58" s="205"/>
      <c r="OAQ58" s="205"/>
      <c r="OAR58" s="205"/>
      <c r="OAS58" s="205"/>
      <c r="OAT58" s="205"/>
      <c r="OAU58" s="205"/>
      <c r="OAV58" s="205"/>
      <c r="OAW58" s="205"/>
      <c r="OAX58" s="205"/>
      <c r="OAY58" s="205"/>
      <c r="OAZ58" s="205"/>
      <c r="OBA58" s="205"/>
      <c r="OBB58" s="205"/>
      <c r="OBC58" s="205"/>
      <c r="OBD58" s="205"/>
      <c r="OBE58" s="205"/>
      <c r="OBF58" s="205"/>
      <c r="OBG58" s="205"/>
      <c r="OBH58" s="205"/>
      <c r="OBI58" s="205"/>
      <c r="OBJ58" s="205"/>
      <c r="OBK58" s="205"/>
      <c r="OBL58" s="205"/>
      <c r="OBM58" s="205"/>
      <c r="OBN58" s="205"/>
      <c r="OBO58" s="205"/>
      <c r="OBP58" s="205"/>
      <c r="OBQ58" s="205"/>
      <c r="OBR58" s="205"/>
      <c r="OBS58" s="205"/>
      <c r="OBT58" s="205"/>
      <c r="OBU58" s="205"/>
      <c r="OBV58" s="205"/>
      <c r="OBW58" s="205"/>
      <c r="OBX58" s="205"/>
      <c r="OBY58" s="205"/>
      <c r="OBZ58" s="205"/>
      <c r="OCA58" s="205"/>
      <c r="OCB58" s="205"/>
      <c r="OCC58" s="205"/>
      <c r="OCD58" s="205"/>
      <c r="OCE58" s="205"/>
      <c r="OCF58" s="205"/>
      <c r="OCG58" s="205"/>
      <c r="OCH58" s="205"/>
      <c r="OCI58" s="205"/>
      <c r="OCJ58" s="205"/>
      <c r="OCK58" s="205"/>
      <c r="OCL58" s="205"/>
      <c r="OCM58" s="205"/>
      <c r="OCN58" s="205"/>
      <c r="OCO58" s="205"/>
      <c r="OCP58" s="205"/>
      <c r="OCQ58" s="205"/>
      <c r="OCR58" s="205"/>
      <c r="OCS58" s="205"/>
      <c r="OCT58" s="205"/>
      <c r="OCU58" s="205"/>
      <c r="OCV58" s="205"/>
      <c r="OCW58" s="205"/>
      <c r="OCX58" s="205"/>
      <c r="OCY58" s="205"/>
      <c r="OCZ58" s="205"/>
      <c r="ODA58" s="205"/>
      <c r="ODB58" s="205"/>
      <c r="ODC58" s="205"/>
      <c r="ODD58" s="205"/>
      <c r="ODE58" s="205"/>
      <c r="ODF58" s="205"/>
      <c r="ODG58" s="205"/>
      <c r="ODH58" s="205"/>
      <c r="ODI58" s="205"/>
      <c r="ODJ58" s="205"/>
      <c r="ODK58" s="205"/>
      <c r="ODL58" s="205"/>
      <c r="ODM58" s="205"/>
      <c r="ODN58" s="205"/>
      <c r="ODO58" s="205"/>
      <c r="ODP58" s="205"/>
      <c r="ODQ58" s="205"/>
      <c r="ODR58" s="205"/>
      <c r="ODS58" s="205"/>
      <c r="ODT58" s="205"/>
      <c r="ODU58" s="205"/>
      <c r="ODV58" s="205"/>
      <c r="ODW58" s="205"/>
      <c r="ODX58" s="205"/>
      <c r="ODY58" s="205"/>
      <c r="ODZ58" s="205"/>
      <c r="OEA58" s="205"/>
      <c r="OEB58" s="205"/>
      <c r="OEC58" s="205"/>
      <c r="OED58" s="205"/>
      <c r="OEE58" s="205"/>
      <c r="OEF58" s="205"/>
      <c r="OEG58" s="205"/>
      <c r="OEH58" s="205"/>
      <c r="OEI58" s="205"/>
      <c r="OEJ58" s="205"/>
      <c r="OEK58" s="205"/>
      <c r="OEL58" s="205"/>
      <c r="OEM58" s="205"/>
      <c r="OEN58" s="205"/>
      <c r="OEO58" s="205"/>
      <c r="OEP58" s="205"/>
      <c r="OEQ58" s="205"/>
      <c r="OER58" s="205"/>
      <c r="OES58" s="205"/>
      <c r="OET58" s="205"/>
      <c r="OEU58" s="205"/>
      <c r="OEV58" s="205"/>
      <c r="OEW58" s="205"/>
      <c r="OEX58" s="205"/>
      <c r="OEY58" s="205"/>
      <c r="OEZ58" s="205"/>
      <c r="OFA58" s="205"/>
      <c r="OFB58" s="205"/>
      <c r="OFC58" s="205"/>
      <c r="OFD58" s="205"/>
      <c r="OFE58" s="205"/>
      <c r="OFF58" s="205"/>
      <c r="OFG58" s="205"/>
      <c r="OFH58" s="205"/>
      <c r="OFI58" s="205"/>
      <c r="OFJ58" s="205"/>
      <c r="OFK58" s="205"/>
      <c r="OFL58" s="205"/>
      <c r="OFM58" s="205"/>
      <c r="OFN58" s="205"/>
      <c r="OFO58" s="205"/>
      <c r="OFP58" s="205"/>
      <c r="OFQ58" s="205"/>
      <c r="OFR58" s="205"/>
      <c r="OFS58" s="205"/>
      <c r="OFT58" s="205"/>
      <c r="OFU58" s="205"/>
      <c r="OFV58" s="205"/>
      <c r="OFW58" s="205"/>
      <c r="OFX58" s="205"/>
      <c r="OFY58" s="205"/>
      <c r="OFZ58" s="205"/>
      <c r="OGA58" s="205"/>
      <c r="OGB58" s="205"/>
      <c r="OGC58" s="205"/>
      <c r="OGD58" s="205"/>
      <c r="OGE58" s="205"/>
      <c r="OGF58" s="205"/>
      <c r="OGG58" s="205"/>
      <c r="OGH58" s="205"/>
      <c r="OGI58" s="205"/>
      <c r="OGJ58" s="205"/>
      <c r="OGK58" s="205"/>
      <c r="OGL58" s="205"/>
      <c r="OGM58" s="205"/>
      <c r="OGN58" s="205"/>
      <c r="OGO58" s="205"/>
      <c r="OGP58" s="205"/>
      <c r="OGQ58" s="205"/>
      <c r="OGR58" s="205"/>
      <c r="OGS58" s="205"/>
      <c r="OGT58" s="205"/>
      <c r="OGU58" s="205"/>
      <c r="OGV58" s="205"/>
      <c r="OGW58" s="205"/>
      <c r="OGX58" s="205"/>
      <c r="OGY58" s="205"/>
      <c r="OGZ58" s="205"/>
      <c r="OHA58" s="205"/>
      <c r="OHB58" s="205"/>
      <c r="OHC58" s="205"/>
      <c r="OHD58" s="205"/>
      <c r="OHE58" s="205"/>
      <c r="OHF58" s="205"/>
      <c r="OHG58" s="205"/>
      <c r="OHH58" s="205"/>
      <c r="OHI58" s="205"/>
      <c r="OHJ58" s="205"/>
      <c r="OHK58" s="205"/>
      <c r="OHL58" s="205"/>
      <c r="OHM58" s="205"/>
      <c r="OHN58" s="205"/>
      <c r="OHO58" s="205"/>
      <c r="OHP58" s="205"/>
      <c r="OHQ58" s="205"/>
      <c r="OHR58" s="205"/>
      <c r="OHS58" s="205"/>
      <c r="OHT58" s="205"/>
      <c r="OHU58" s="205"/>
      <c r="OHV58" s="205"/>
      <c r="OHW58" s="205"/>
      <c r="OHX58" s="205"/>
      <c r="OHY58" s="205"/>
      <c r="OHZ58" s="205"/>
      <c r="OIA58" s="205"/>
      <c r="OIB58" s="205"/>
      <c r="OIC58" s="205"/>
      <c r="OID58" s="205"/>
      <c r="OIE58" s="205"/>
      <c r="OIF58" s="205"/>
      <c r="OIG58" s="205"/>
      <c r="OIH58" s="205"/>
      <c r="OII58" s="205"/>
      <c r="OIJ58" s="205"/>
      <c r="OIK58" s="205"/>
      <c r="OIL58" s="205"/>
      <c r="OIM58" s="205"/>
      <c r="OIN58" s="205"/>
      <c r="OIO58" s="205"/>
      <c r="OIP58" s="205"/>
      <c r="OIQ58" s="205"/>
      <c r="OIR58" s="205"/>
      <c r="OIS58" s="205"/>
      <c r="OIT58" s="205"/>
      <c r="OIU58" s="205"/>
      <c r="OIV58" s="205"/>
      <c r="OIW58" s="205"/>
      <c r="OIX58" s="205"/>
      <c r="OIY58" s="205"/>
      <c r="OIZ58" s="205"/>
      <c r="OJA58" s="205"/>
      <c r="OJB58" s="205"/>
      <c r="OJC58" s="205"/>
      <c r="OJD58" s="205"/>
      <c r="OJE58" s="205"/>
      <c r="OJF58" s="205"/>
      <c r="OJG58" s="205"/>
      <c r="OJH58" s="205"/>
      <c r="OJI58" s="205"/>
      <c r="OJJ58" s="205"/>
      <c r="OJK58" s="205"/>
      <c r="OJL58" s="205"/>
      <c r="OJM58" s="205"/>
      <c r="OJN58" s="205"/>
      <c r="OJO58" s="205"/>
      <c r="OJP58" s="205"/>
      <c r="OJQ58" s="205"/>
      <c r="OJR58" s="205"/>
      <c r="OJS58" s="205"/>
      <c r="OJT58" s="205"/>
      <c r="OJU58" s="205"/>
      <c r="OJV58" s="205"/>
      <c r="OJW58" s="205"/>
      <c r="OJX58" s="205"/>
      <c r="OJY58" s="205"/>
      <c r="OJZ58" s="205"/>
      <c r="OKA58" s="205"/>
      <c r="OKB58" s="205"/>
      <c r="OKC58" s="205"/>
      <c r="OKD58" s="205"/>
      <c r="OKE58" s="205"/>
      <c r="OKF58" s="205"/>
      <c r="OKG58" s="205"/>
      <c r="OKH58" s="205"/>
      <c r="OKI58" s="205"/>
      <c r="OKJ58" s="205"/>
      <c r="OKK58" s="205"/>
      <c r="OKL58" s="205"/>
      <c r="OKM58" s="205"/>
      <c r="OKN58" s="205"/>
      <c r="OKO58" s="205"/>
      <c r="OKP58" s="205"/>
      <c r="OKQ58" s="205"/>
      <c r="OKR58" s="205"/>
      <c r="OKS58" s="205"/>
      <c r="OKT58" s="205"/>
      <c r="OKU58" s="205"/>
      <c r="OKV58" s="205"/>
      <c r="OKW58" s="205"/>
      <c r="OKX58" s="205"/>
      <c r="OKY58" s="205"/>
      <c r="OKZ58" s="205"/>
      <c r="OLA58" s="205"/>
      <c r="OLB58" s="205"/>
      <c r="OLC58" s="205"/>
      <c r="OLD58" s="205"/>
      <c r="OLE58" s="205"/>
      <c r="OLF58" s="205"/>
      <c r="OLG58" s="205"/>
      <c r="OLH58" s="205"/>
      <c r="OLI58" s="205"/>
      <c r="OLJ58" s="205"/>
      <c r="OLK58" s="205"/>
      <c r="OLL58" s="205"/>
      <c r="OLM58" s="205"/>
      <c r="OLN58" s="205"/>
      <c r="OLO58" s="205"/>
      <c r="OLP58" s="205"/>
      <c r="OLQ58" s="205"/>
      <c r="OLR58" s="205"/>
      <c r="OLS58" s="205"/>
      <c r="OLT58" s="205"/>
      <c r="OLU58" s="205"/>
      <c r="OLV58" s="205"/>
      <c r="OLW58" s="205"/>
      <c r="OLX58" s="205"/>
      <c r="OLY58" s="205"/>
      <c r="OLZ58" s="205"/>
      <c r="OMA58" s="205"/>
      <c r="OMB58" s="205"/>
      <c r="OMC58" s="205"/>
      <c r="OMD58" s="205"/>
      <c r="OME58" s="205"/>
      <c r="OMF58" s="205"/>
      <c r="OMG58" s="205"/>
      <c r="OMH58" s="205"/>
      <c r="OMI58" s="205"/>
      <c r="OMJ58" s="205"/>
      <c r="OMK58" s="205"/>
      <c r="OML58" s="205"/>
      <c r="OMM58" s="205"/>
      <c r="OMN58" s="205"/>
      <c r="OMO58" s="205"/>
      <c r="OMP58" s="205"/>
      <c r="OMQ58" s="205"/>
      <c r="OMR58" s="205"/>
      <c r="OMS58" s="205"/>
      <c r="OMT58" s="205"/>
      <c r="OMU58" s="205"/>
      <c r="OMV58" s="205"/>
      <c r="OMW58" s="205"/>
      <c r="OMX58" s="205"/>
      <c r="OMY58" s="205"/>
      <c r="OMZ58" s="205"/>
      <c r="ONA58" s="205"/>
      <c r="ONB58" s="205"/>
      <c r="ONC58" s="205"/>
      <c r="OND58" s="205"/>
      <c r="ONE58" s="205"/>
      <c r="ONF58" s="205"/>
      <c r="ONG58" s="205"/>
      <c r="ONH58" s="205"/>
      <c r="ONI58" s="205"/>
      <c r="ONJ58" s="205"/>
      <c r="ONK58" s="205"/>
      <c r="ONL58" s="205"/>
      <c r="ONM58" s="205"/>
      <c r="ONN58" s="205"/>
      <c r="ONO58" s="205"/>
      <c r="ONP58" s="205"/>
      <c r="ONQ58" s="205"/>
      <c r="ONR58" s="205"/>
      <c r="ONS58" s="205"/>
      <c r="ONT58" s="205"/>
      <c r="ONU58" s="205"/>
      <c r="ONV58" s="205"/>
      <c r="ONW58" s="205"/>
      <c r="ONX58" s="205"/>
      <c r="ONY58" s="205"/>
      <c r="ONZ58" s="205"/>
      <c r="OOA58" s="205"/>
      <c r="OOB58" s="205"/>
      <c r="OOC58" s="205"/>
      <c r="OOD58" s="205"/>
      <c r="OOE58" s="205"/>
      <c r="OOF58" s="205"/>
      <c r="OOG58" s="205"/>
      <c r="OOH58" s="205"/>
      <c r="OOI58" s="205"/>
      <c r="OOJ58" s="205"/>
      <c r="OOK58" s="205"/>
      <c r="OOL58" s="205"/>
      <c r="OOM58" s="205"/>
      <c r="OON58" s="205"/>
      <c r="OOO58" s="205"/>
      <c r="OOP58" s="205"/>
      <c r="OOQ58" s="205"/>
      <c r="OOR58" s="205"/>
      <c r="OOS58" s="205"/>
      <c r="OOT58" s="205"/>
      <c r="OOU58" s="205"/>
      <c r="OOV58" s="205"/>
      <c r="OOW58" s="205"/>
      <c r="OOX58" s="205"/>
      <c r="OOY58" s="205"/>
      <c r="OOZ58" s="205"/>
      <c r="OPA58" s="205"/>
      <c r="OPB58" s="205"/>
      <c r="OPC58" s="205"/>
      <c r="OPD58" s="205"/>
      <c r="OPE58" s="205"/>
      <c r="OPF58" s="205"/>
      <c r="OPG58" s="205"/>
      <c r="OPH58" s="205"/>
      <c r="OPI58" s="205"/>
      <c r="OPJ58" s="205"/>
      <c r="OPK58" s="205"/>
      <c r="OPL58" s="205"/>
      <c r="OPM58" s="205"/>
      <c r="OPN58" s="205"/>
      <c r="OPO58" s="205"/>
      <c r="OPP58" s="205"/>
      <c r="OPQ58" s="205"/>
      <c r="OPR58" s="205"/>
      <c r="OPS58" s="205"/>
      <c r="OPT58" s="205"/>
      <c r="OPU58" s="205"/>
      <c r="OPV58" s="205"/>
      <c r="OPW58" s="205"/>
      <c r="OPX58" s="205"/>
      <c r="OPY58" s="205"/>
      <c r="OPZ58" s="205"/>
      <c r="OQA58" s="205"/>
      <c r="OQB58" s="205"/>
      <c r="OQC58" s="205"/>
      <c r="OQD58" s="205"/>
      <c r="OQE58" s="205"/>
      <c r="OQF58" s="205"/>
      <c r="OQG58" s="205"/>
      <c r="OQH58" s="205"/>
      <c r="OQI58" s="205"/>
      <c r="OQJ58" s="205"/>
      <c r="OQK58" s="205"/>
      <c r="OQL58" s="205"/>
      <c r="OQM58" s="205"/>
      <c r="OQN58" s="205"/>
      <c r="OQO58" s="205"/>
      <c r="OQP58" s="205"/>
      <c r="OQQ58" s="205"/>
      <c r="OQR58" s="205"/>
      <c r="OQS58" s="205"/>
      <c r="OQT58" s="205"/>
      <c r="OQU58" s="205"/>
      <c r="OQV58" s="205"/>
      <c r="OQW58" s="205"/>
      <c r="OQX58" s="205"/>
      <c r="OQY58" s="205"/>
      <c r="OQZ58" s="205"/>
      <c r="ORA58" s="205"/>
      <c r="ORB58" s="205"/>
      <c r="ORC58" s="205"/>
      <c r="ORD58" s="205"/>
      <c r="ORE58" s="205"/>
      <c r="ORF58" s="205"/>
      <c r="ORG58" s="205"/>
      <c r="ORH58" s="205"/>
      <c r="ORI58" s="205"/>
      <c r="ORJ58" s="205"/>
      <c r="ORK58" s="205"/>
      <c r="ORL58" s="205"/>
      <c r="ORM58" s="205"/>
      <c r="ORN58" s="205"/>
      <c r="ORO58" s="205"/>
      <c r="ORP58" s="205"/>
      <c r="ORQ58" s="205"/>
      <c r="ORR58" s="205"/>
      <c r="ORS58" s="205"/>
      <c r="ORT58" s="205"/>
      <c r="ORU58" s="205"/>
      <c r="ORV58" s="205"/>
      <c r="ORW58" s="205"/>
      <c r="ORX58" s="205"/>
      <c r="ORY58" s="205"/>
      <c r="ORZ58" s="205"/>
      <c r="OSA58" s="205"/>
      <c r="OSB58" s="205"/>
      <c r="OSC58" s="205"/>
      <c r="OSD58" s="205"/>
      <c r="OSE58" s="205"/>
      <c r="OSF58" s="205"/>
      <c r="OSG58" s="205"/>
      <c r="OSH58" s="205"/>
      <c r="OSI58" s="205"/>
      <c r="OSJ58" s="205"/>
      <c r="OSK58" s="205"/>
      <c r="OSL58" s="205"/>
      <c r="OSM58" s="205"/>
      <c r="OSN58" s="205"/>
      <c r="OSO58" s="205"/>
      <c r="OSP58" s="205"/>
      <c r="OSQ58" s="205"/>
      <c r="OSR58" s="205"/>
      <c r="OSS58" s="205"/>
      <c r="OST58" s="205"/>
      <c r="OSU58" s="205"/>
      <c r="OSV58" s="205"/>
      <c r="OSW58" s="205"/>
      <c r="OSX58" s="205"/>
      <c r="OSY58" s="205"/>
      <c r="OSZ58" s="205"/>
      <c r="OTA58" s="205"/>
      <c r="OTB58" s="205"/>
      <c r="OTC58" s="205"/>
      <c r="OTD58" s="205"/>
      <c r="OTE58" s="205"/>
      <c r="OTF58" s="205"/>
      <c r="OTG58" s="205"/>
      <c r="OTH58" s="205"/>
      <c r="OTI58" s="205"/>
      <c r="OTJ58" s="205"/>
      <c r="OTK58" s="205"/>
      <c r="OTL58" s="205"/>
      <c r="OTM58" s="205"/>
      <c r="OTN58" s="205"/>
      <c r="OTO58" s="205"/>
      <c r="OTP58" s="205"/>
      <c r="OTQ58" s="205"/>
      <c r="OTR58" s="205"/>
      <c r="OTS58" s="205"/>
      <c r="OTT58" s="205"/>
      <c r="OTU58" s="205"/>
      <c r="OTV58" s="205"/>
      <c r="OTW58" s="205"/>
      <c r="OTX58" s="205"/>
      <c r="OTY58" s="205"/>
      <c r="OTZ58" s="205"/>
      <c r="OUA58" s="205"/>
      <c r="OUB58" s="205"/>
      <c r="OUC58" s="205"/>
      <c r="OUD58" s="205"/>
      <c r="OUE58" s="205"/>
      <c r="OUF58" s="205"/>
      <c r="OUG58" s="205"/>
      <c r="OUH58" s="205"/>
      <c r="OUI58" s="205"/>
      <c r="OUJ58" s="205"/>
      <c r="OUK58" s="205"/>
      <c r="OUL58" s="205"/>
      <c r="OUM58" s="205"/>
      <c r="OUN58" s="205"/>
      <c r="OUO58" s="205"/>
      <c r="OUP58" s="205"/>
      <c r="OUQ58" s="205"/>
      <c r="OUR58" s="205"/>
      <c r="OUS58" s="205"/>
      <c r="OUT58" s="205"/>
      <c r="OUU58" s="205"/>
      <c r="OUV58" s="205"/>
      <c r="OUW58" s="205"/>
      <c r="OUX58" s="205"/>
      <c r="OUY58" s="205"/>
      <c r="OUZ58" s="205"/>
      <c r="OVA58" s="205"/>
      <c r="OVB58" s="205"/>
      <c r="OVC58" s="205"/>
      <c r="OVD58" s="205"/>
      <c r="OVE58" s="205"/>
      <c r="OVF58" s="205"/>
      <c r="OVG58" s="205"/>
      <c r="OVH58" s="205"/>
      <c r="OVI58" s="205"/>
      <c r="OVJ58" s="205"/>
      <c r="OVK58" s="205"/>
      <c r="OVL58" s="205"/>
      <c r="OVM58" s="205"/>
      <c r="OVN58" s="205"/>
      <c r="OVO58" s="205"/>
      <c r="OVP58" s="205"/>
      <c r="OVQ58" s="205"/>
      <c r="OVR58" s="205"/>
      <c r="OVS58" s="205"/>
      <c r="OVT58" s="205"/>
      <c r="OVU58" s="205"/>
      <c r="OVV58" s="205"/>
      <c r="OVW58" s="205"/>
      <c r="OVX58" s="205"/>
      <c r="OVY58" s="205"/>
      <c r="OVZ58" s="205"/>
      <c r="OWA58" s="205"/>
      <c r="OWB58" s="205"/>
      <c r="OWC58" s="205"/>
      <c r="OWD58" s="205"/>
      <c r="OWE58" s="205"/>
      <c r="OWF58" s="205"/>
      <c r="OWG58" s="205"/>
      <c r="OWH58" s="205"/>
      <c r="OWI58" s="205"/>
      <c r="OWJ58" s="205"/>
      <c r="OWK58" s="205"/>
      <c r="OWL58" s="205"/>
      <c r="OWM58" s="205"/>
      <c r="OWN58" s="205"/>
      <c r="OWO58" s="205"/>
      <c r="OWP58" s="205"/>
      <c r="OWQ58" s="205"/>
      <c r="OWR58" s="205"/>
      <c r="OWS58" s="205"/>
      <c r="OWT58" s="205"/>
      <c r="OWU58" s="205"/>
      <c r="OWV58" s="205"/>
      <c r="OWW58" s="205"/>
      <c r="OWX58" s="205"/>
      <c r="OWY58" s="205"/>
      <c r="OWZ58" s="205"/>
      <c r="OXA58" s="205"/>
      <c r="OXB58" s="205"/>
      <c r="OXC58" s="205"/>
      <c r="OXD58" s="205"/>
      <c r="OXE58" s="205"/>
      <c r="OXF58" s="205"/>
      <c r="OXG58" s="205"/>
      <c r="OXH58" s="205"/>
      <c r="OXI58" s="205"/>
      <c r="OXJ58" s="205"/>
      <c r="OXK58" s="205"/>
      <c r="OXL58" s="205"/>
      <c r="OXM58" s="205"/>
      <c r="OXN58" s="205"/>
      <c r="OXO58" s="205"/>
      <c r="OXP58" s="205"/>
      <c r="OXQ58" s="205"/>
      <c r="OXR58" s="205"/>
      <c r="OXS58" s="205"/>
      <c r="OXT58" s="205"/>
      <c r="OXU58" s="205"/>
      <c r="OXV58" s="205"/>
      <c r="OXW58" s="205"/>
      <c r="OXX58" s="205"/>
      <c r="OXY58" s="205"/>
      <c r="OXZ58" s="205"/>
      <c r="OYA58" s="205"/>
      <c r="OYB58" s="205"/>
      <c r="OYC58" s="205"/>
      <c r="OYD58" s="205"/>
      <c r="OYE58" s="205"/>
      <c r="OYF58" s="205"/>
      <c r="OYG58" s="205"/>
      <c r="OYH58" s="205"/>
      <c r="OYI58" s="205"/>
      <c r="OYJ58" s="205"/>
      <c r="OYK58" s="205"/>
      <c r="OYL58" s="205"/>
      <c r="OYM58" s="205"/>
      <c r="OYN58" s="205"/>
      <c r="OYO58" s="205"/>
      <c r="OYP58" s="205"/>
      <c r="OYQ58" s="205"/>
      <c r="OYR58" s="205"/>
      <c r="OYS58" s="205"/>
      <c r="OYT58" s="205"/>
      <c r="OYU58" s="205"/>
      <c r="OYV58" s="205"/>
      <c r="OYW58" s="205"/>
      <c r="OYX58" s="205"/>
      <c r="OYY58" s="205"/>
      <c r="OYZ58" s="205"/>
      <c r="OZA58" s="205"/>
      <c r="OZB58" s="205"/>
      <c r="OZC58" s="205"/>
      <c r="OZD58" s="205"/>
      <c r="OZE58" s="205"/>
      <c r="OZF58" s="205"/>
      <c r="OZG58" s="205"/>
      <c r="OZH58" s="205"/>
      <c r="OZI58" s="205"/>
      <c r="OZJ58" s="205"/>
      <c r="OZK58" s="205"/>
      <c r="OZL58" s="205"/>
      <c r="OZM58" s="205"/>
      <c r="OZN58" s="205"/>
      <c r="OZO58" s="205"/>
      <c r="OZP58" s="205"/>
      <c r="OZQ58" s="205"/>
      <c r="OZR58" s="205"/>
      <c r="OZS58" s="205"/>
      <c r="OZT58" s="205"/>
      <c r="OZU58" s="205"/>
      <c r="OZV58" s="205"/>
      <c r="OZW58" s="205"/>
      <c r="OZX58" s="205"/>
      <c r="OZY58" s="205"/>
      <c r="OZZ58" s="205"/>
      <c r="PAA58" s="205"/>
      <c r="PAB58" s="205"/>
      <c r="PAC58" s="205"/>
      <c r="PAD58" s="205"/>
      <c r="PAE58" s="205"/>
      <c r="PAF58" s="205"/>
      <c r="PAG58" s="205"/>
      <c r="PAH58" s="205"/>
      <c r="PAI58" s="205"/>
      <c r="PAJ58" s="205"/>
      <c r="PAK58" s="205"/>
      <c r="PAL58" s="205"/>
      <c r="PAM58" s="205"/>
      <c r="PAN58" s="205"/>
      <c r="PAO58" s="205"/>
      <c r="PAP58" s="205"/>
      <c r="PAQ58" s="205"/>
      <c r="PAR58" s="205"/>
      <c r="PAS58" s="205"/>
      <c r="PAT58" s="205"/>
      <c r="PAU58" s="205"/>
      <c r="PAV58" s="205"/>
      <c r="PAW58" s="205"/>
      <c r="PAX58" s="205"/>
      <c r="PAY58" s="205"/>
      <c r="PAZ58" s="205"/>
      <c r="PBA58" s="205"/>
      <c r="PBB58" s="205"/>
      <c r="PBC58" s="205"/>
      <c r="PBD58" s="205"/>
      <c r="PBE58" s="205"/>
      <c r="PBF58" s="205"/>
      <c r="PBG58" s="205"/>
      <c r="PBH58" s="205"/>
      <c r="PBI58" s="205"/>
      <c r="PBJ58" s="205"/>
      <c r="PBK58" s="205"/>
      <c r="PBL58" s="205"/>
      <c r="PBM58" s="205"/>
      <c r="PBN58" s="205"/>
      <c r="PBO58" s="205"/>
      <c r="PBP58" s="205"/>
      <c r="PBQ58" s="205"/>
      <c r="PBR58" s="205"/>
      <c r="PBS58" s="205"/>
      <c r="PBT58" s="205"/>
      <c r="PBU58" s="205"/>
      <c r="PBV58" s="205"/>
      <c r="PBW58" s="205"/>
      <c r="PBX58" s="205"/>
      <c r="PBY58" s="205"/>
      <c r="PBZ58" s="205"/>
      <c r="PCA58" s="205"/>
      <c r="PCB58" s="205"/>
      <c r="PCC58" s="205"/>
      <c r="PCD58" s="205"/>
      <c r="PCE58" s="205"/>
      <c r="PCF58" s="205"/>
      <c r="PCG58" s="205"/>
      <c r="PCH58" s="205"/>
      <c r="PCI58" s="205"/>
      <c r="PCJ58" s="205"/>
      <c r="PCK58" s="205"/>
      <c r="PCL58" s="205"/>
      <c r="PCM58" s="205"/>
      <c r="PCN58" s="205"/>
      <c r="PCO58" s="205"/>
      <c r="PCP58" s="205"/>
      <c r="PCQ58" s="205"/>
      <c r="PCR58" s="205"/>
      <c r="PCS58" s="205"/>
      <c r="PCT58" s="205"/>
      <c r="PCU58" s="205"/>
      <c r="PCV58" s="205"/>
      <c r="PCW58" s="205"/>
      <c r="PCX58" s="205"/>
      <c r="PCY58" s="205"/>
      <c r="PCZ58" s="205"/>
      <c r="PDA58" s="205"/>
      <c r="PDB58" s="205"/>
      <c r="PDC58" s="205"/>
      <c r="PDD58" s="205"/>
      <c r="PDE58" s="205"/>
      <c r="PDF58" s="205"/>
      <c r="PDG58" s="205"/>
      <c r="PDH58" s="205"/>
      <c r="PDI58" s="205"/>
      <c r="PDJ58" s="205"/>
      <c r="PDK58" s="205"/>
      <c r="PDL58" s="205"/>
      <c r="PDM58" s="205"/>
      <c r="PDN58" s="205"/>
      <c r="PDO58" s="205"/>
      <c r="PDP58" s="205"/>
      <c r="PDQ58" s="205"/>
      <c r="PDR58" s="205"/>
      <c r="PDS58" s="205"/>
      <c r="PDT58" s="205"/>
      <c r="PDU58" s="205"/>
      <c r="PDV58" s="205"/>
      <c r="PDW58" s="205"/>
      <c r="PDX58" s="205"/>
      <c r="PDY58" s="205"/>
      <c r="PDZ58" s="205"/>
      <c r="PEA58" s="205"/>
      <c r="PEB58" s="205"/>
      <c r="PEC58" s="205"/>
      <c r="PED58" s="205"/>
      <c r="PEE58" s="205"/>
      <c r="PEF58" s="205"/>
      <c r="PEG58" s="205"/>
      <c r="PEH58" s="205"/>
      <c r="PEI58" s="205"/>
      <c r="PEJ58" s="205"/>
      <c r="PEK58" s="205"/>
      <c r="PEL58" s="205"/>
      <c r="PEM58" s="205"/>
      <c r="PEN58" s="205"/>
      <c r="PEO58" s="205"/>
      <c r="PEP58" s="205"/>
      <c r="PEQ58" s="205"/>
      <c r="PER58" s="205"/>
      <c r="PES58" s="205"/>
      <c r="PET58" s="205"/>
      <c r="PEU58" s="205"/>
      <c r="PEV58" s="205"/>
      <c r="PEW58" s="205"/>
      <c r="PEX58" s="205"/>
      <c r="PEY58" s="205"/>
      <c r="PEZ58" s="205"/>
      <c r="PFA58" s="205"/>
      <c r="PFB58" s="205"/>
      <c r="PFC58" s="205"/>
      <c r="PFD58" s="205"/>
      <c r="PFE58" s="205"/>
      <c r="PFF58" s="205"/>
      <c r="PFG58" s="205"/>
      <c r="PFH58" s="205"/>
      <c r="PFI58" s="205"/>
      <c r="PFJ58" s="205"/>
      <c r="PFK58" s="205"/>
      <c r="PFL58" s="205"/>
      <c r="PFM58" s="205"/>
      <c r="PFN58" s="205"/>
      <c r="PFO58" s="205"/>
      <c r="PFP58" s="205"/>
      <c r="PFQ58" s="205"/>
      <c r="PFR58" s="205"/>
      <c r="PFS58" s="205"/>
      <c r="PFT58" s="205"/>
      <c r="PFU58" s="205"/>
      <c r="PFV58" s="205"/>
      <c r="PFW58" s="205"/>
      <c r="PFX58" s="205"/>
      <c r="PFY58" s="205"/>
      <c r="PFZ58" s="205"/>
      <c r="PGA58" s="205"/>
      <c r="PGB58" s="205"/>
      <c r="PGC58" s="205"/>
      <c r="PGD58" s="205"/>
      <c r="PGE58" s="205"/>
      <c r="PGF58" s="205"/>
      <c r="PGG58" s="205"/>
      <c r="PGH58" s="205"/>
      <c r="PGI58" s="205"/>
      <c r="PGJ58" s="205"/>
      <c r="PGK58" s="205"/>
      <c r="PGL58" s="205"/>
      <c r="PGM58" s="205"/>
      <c r="PGN58" s="205"/>
      <c r="PGO58" s="205"/>
      <c r="PGP58" s="205"/>
      <c r="PGQ58" s="205"/>
      <c r="PGR58" s="205"/>
      <c r="PGS58" s="205"/>
      <c r="PGT58" s="205"/>
      <c r="PGU58" s="205"/>
      <c r="PGV58" s="205"/>
      <c r="PGW58" s="205"/>
      <c r="PGX58" s="205"/>
      <c r="PGY58" s="205"/>
      <c r="PGZ58" s="205"/>
      <c r="PHA58" s="205"/>
      <c r="PHB58" s="205"/>
      <c r="PHC58" s="205"/>
      <c r="PHD58" s="205"/>
      <c r="PHE58" s="205"/>
      <c r="PHF58" s="205"/>
      <c r="PHG58" s="205"/>
      <c r="PHH58" s="205"/>
      <c r="PHI58" s="205"/>
      <c r="PHJ58" s="205"/>
      <c r="PHK58" s="205"/>
      <c r="PHL58" s="205"/>
      <c r="PHM58" s="205"/>
      <c r="PHN58" s="205"/>
      <c r="PHO58" s="205"/>
      <c r="PHP58" s="205"/>
      <c r="PHQ58" s="205"/>
      <c r="PHR58" s="205"/>
      <c r="PHS58" s="205"/>
      <c r="PHT58" s="205"/>
      <c r="PHU58" s="205"/>
      <c r="PHV58" s="205"/>
      <c r="PHW58" s="205"/>
      <c r="PHX58" s="205"/>
      <c r="PHY58" s="205"/>
      <c r="PHZ58" s="205"/>
      <c r="PIA58" s="205"/>
      <c r="PIB58" s="205"/>
      <c r="PIC58" s="205"/>
      <c r="PID58" s="205"/>
      <c r="PIE58" s="205"/>
      <c r="PIF58" s="205"/>
      <c r="PIG58" s="205"/>
      <c r="PIH58" s="205"/>
      <c r="PII58" s="205"/>
      <c r="PIJ58" s="205"/>
      <c r="PIK58" s="205"/>
      <c r="PIL58" s="205"/>
      <c r="PIM58" s="205"/>
      <c r="PIN58" s="205"/>
      <c r="PIO58" s="205"/>
      <c r="PIP58" s="205"/>
      <c r="PIQ58" s="205"/>
      <c r="PIR58" s="205"/>
      <c r="PIS58" s="205"/>
      <c r="PIT58" s="205"/>
      <c r="PIU58" s="205"/>
      <c r="PIV58" s="205"/>
      <c r="PIW58" s="205"/>
      <c r="PIX58" s="205"/>
      <c r="PIY58" s="205"/>
      <c r="PIZ58" s="205"/>
      <c r="PJA58" s="205"/>
      <c r="PJB58" s="205"/>
      <c r="PJC58" s="205"/>
      <c r="PJD58" s="205"/>
      <c r="PJE58" s="205"/>
      <c r="PJF58" s="205"/>
      <c r="PJG58" s="205"/>
      <c r="PJH58" s="205"/>
      <c r="PJI58" s="205"/>
      <c r="PJJ58" s="205"/>
      <c r="PJK58" s="205"/>
      <c r="PJL58" s="205"/>
      <c r="PJM58" s="205"/>
      <c r="PJN58" s="205"/>
      <c r="PJO58" s="205"/>
      <c r="PJP58" s="205"/>
      <c r="PJQ58" s="205"/>
      <c r="PJR58" s="205"/>
      <c r="PJS58" s="205"/>
      <c r="PJT58" s="205"/>
      <c r="PJU58" s="205"/>
      <c r="PJV58" s="205"/>
      <c r="PJW58" s="205"/>
      <c r="PJX58" s="205"/>
      <c r="PJY58" s="205"/>
      <c r="PJZ58" s="205"/>
      <c r="PKA58" s="205"/>
      <c r="PKB58" s="205"/>
      <c r="PKC58" s="205"/>
      <c r="PKD58" s="205"/>
      <c r="PKE58" s="205"/>
      <c r="PKF58" s="205"/>
      <c r="PKG58" s="205"/>
      <c r="PKH58" s="205"/>
      <c r="PKI58" s="205"/>
      <c r="PKJ58" s="205"/>
      <c r="PKK58" s="205"/>
      <c r="PKL58" s="205"/>
      <c r="PKM58" s="205"/>
      <c r="PKN58" s="205"/>
      <c r="PKO58" s="205"/>
      <c r="PKP58" s="205"/>
      <c r="PKQ58" s="205"/>
      <c r="PKR58" s="205"/>
      <c r="PKS58" s="205"/>
      <c r="PKT58" s="205"/>
      <c r="PKU58" s="205"/>
      <c r="PKV58" s="205"/>
      <c r="PKW58" s="205"/>
      <c r="PKX58" s="205"/>
      <c r="PKY58" s="205"/>
      <c r="PKZ58" s="205"/>
      <c r="PLA58" s="205"/>
      <c r="PLB58" s="205"/>
      <c r="PLC58" s="205"/>
      <c r="PLD58" s="205"/>
      <c r="PLE58" s="205"/>
      <c r="PLF58" s="205"/>
      <c r="PLG58" s="205"/>
      <c r="PLH58" s="205"/>
      <c r="PLI58" s="205"/>
      <c r="PLJ58" s="205"/>
      <c r="PLK58" s="205"/>
      <c r="PLL58" s="205"/>
      <c r="PLM58" s="205"/>
      <c r="PLN58" s="205"/>
      <c r="PLO58" s="205"/>
      <c r="PLP58" s="205"/>
      <c r="PLQ58" s="205"/>
      <c r="PLR58" s="205"/>
      <c r="PLS58" s="205"/>
      <c r="PLT58" s="205"/>
      <c r="PLU58" s="205"/>
      <c r="PLV58" s="205"/>
      <c r="PLW58" s="205"/>
      <c r="PLX58" s="205"/>
      <c r="PLY58" s="205"/>
      <c r="PLZ58" s="205"/>
      <c r="PMA58" s="205"/>
      <c r="PMB58" s="205"/>
      <c r="PMC58" s="205"/>
      <c r="PMD58" s="205"/>
      <c r="PME58" s="205"/>
      <c r="PMF58" s="205"/>
      <c r="PMG58" s="205"/>
      <c r="PMH58" s="205"/>
      <c r="PMI58" s="205"/>
      <c r="PMJ58" s="205"/>
      <c r="PMK58" s="205"/>
      <c r="PML58" s="205"/>
      <c r="PMM58" s="205"/>
      <c r="PMN58" s="205"/>
      <c r="PMO58" s="205"/>
      <c r="PMP58" s="205"/>
      <c r="PMQ58" s="205"/>
      <c r="PMR58" s="205"/>
      <c r="PMS58" s="205"/>
      <c r="PMT58" s="205"/>
      <c r="PMU58" s="205"/>
      <c r="PMV58" s="205"/>
      <c r="PMW58" s="205"/>
      <c r="PMX58" s="205"/>
      <c r="PMY58" s="205"/>
      <c r="PMZ58" s="205"/>
      <c r="PNA58" s="205"/>
      <c r="PNB58" s="205"/>
      <c r="PNC58" s="205"/>
      <c r="PND58" s="205"/>
      <c r="PNE58" s="205"/>
      <c r="PNF58" s="205"/>
      <c r="PNG58" s="205"/>
      <c r="PNH58" s="205"/>
      <c r="PNI58" s="205"/>
      <c r="PNJ58" s="205"/>
      <c r="PNK58" s="205"/>
      <c r="PNL58" s="205"/>
      <c r="PNM58" s="205"/>
      <c r="PNN58" s="205"/>
      <c r="PNO58" s="205"/>
      <c r="PNP58" s="205"/>
      <c r="PNQ58" s="205"/>
      <c r="PNR58" s="205"/>
      <c r="PNS58" s="205"/>
      <c r="PNT58" s="205"/>
      <c r="PNU58" s="205"/>
      <c r="PNV58" s="205"/>
      <c r="PNW58" s="205"/>
      <c r="PNX58" s="205"/>
      <c r="PNY58" s="205"/>
      <c r="PNZ58" s="205"/>
      <c r="POA58" s="205"/>
      <c r="POB58" s="205"/>
      <c r="POC58" s="205"/>
      <c r="POD58" s="205"/>
      <c r="POE58" s="205"/>
      <c r="POF58" s="205"/>
      <c r="POG58" s="205"/>
      <c r="POH58" s="205"/>
      <c r="POI58" s="205"/>
      <c r="POJ58" s="205"/>
      <c r="POK58" s="205"/>
      <c r="POL58" s="205"/>
      <c r="POM58" s="205"/>
      <c r="PON58" s="205"/>
      <c r="POO58" s="205"/>
      <c r="POP58" s="205"/>
      <c r="POQ58" s="205"/>
      <c r="POR58" s="205"/>
      <c r="POS58" s="205"/>
      <c r="POT58" s="205"/>
      <c r="POU58" s="205"/>
      <c r="POV58" s="205"/>
      <c r="POW58" s="205"/>
      <c r="POX58" s="205"/>
      <c r="POY58" s="205"/>
      <c r="POZ58" s="205"/>
      <c r="PPA58" s="205"/>
      <c r="PPB58" s="205"/>
      <c r="PPC58" s="205"/>
      <c r="PPD58" s="205"/>
      <c r="PPE58" s="205"/>
      <c r="PPF58" s="205"/>
      <c r="PPG58" s="205"/>
      <c r="PPH58" s="205"/>
      <c r="PPI58" s="205"/>
      <c r="PPJ58" s="205"/>
      <c r="PPK58" s="205"/>
      <c r="PPL58" s="205"/>
      <c r="PPM58" s="205"/>
      <c r="PPN58" s="205"/>
      <c r="PPO58" s="205"/>
      <c r="PPP58" s="205"/>
      <c r="PPQ58" s="205"/>
      <c r="PPR58" s="205"/>
      <c r="PPS58" s="205"/>
      <c r="PPT58" s="205"/>
      <c r="PPU58" s="205"/>
      <c r="PPV58" s="205"/>
      <c r="PPW58" s="205"/>
      <c r="PPX58" s="205"/>
      <c r="PPY58" s="205"/>
      <c r="PPZ58" s="205"/>
      <c r="PQA58" s="205"/>
      <c r="PQB58" s="205"/>
      <c r="PQC58" s="205"/>
      <c r="PQD58" s="205"/>
      <c r="PQE58" s="205"/>
      <c r="PQF58" s="205"/>
      <c r="PQG58" s="205"/>
      <c r="PQH58" s="205"/>
      <c r="PQI58" s="205"/>
      <c r="PQJ58" s="205"/>
      <c r="PQK58" s="205"/>
      <c r="PQL58" s="205"/>
      <c r="PQM58" s="205"/>
      <c r="PQN58" s="205"/>
      <c r="PQO58" s="205"/>
      <c r="PQP58" s="205"/>
      <c r="PQQ58" s="205"/>
      <c r="PQR58" s="205"/>
      <c r="PQS58" s="205"/>
      <c r="PQT58" s="205"/>
      <c r="PQU58" s="205"/>
      <c r="PQV58" s="205"/>
      <c r="PQW58" s="205"/>
      <c r="PQX58" s="205"/>
      <c r="PQY58" s="205"/>
      <c r="PQZ58" s="205"/>
      <c r="PRA58" s="205"/>
      <c r="PRB58" s="205"/>
      <c r="PRC58" s="205"/>
      <c r="PRD58" s="205"/>
      <c r="PRE58" s="205"/>
      <c r="PRF58" s="205"/>
      <c r="PRG58" s="205"/>
      <c r="PRH58" s="205"/>
      <c r="PRI58" s="205"/>
      <c r="PRJ58" s="205"/>
      <c r="PRK58" s="205"/>
      <c r="PRL58" s="205"/>
      <c r="PRM58" s="205"/>
      <c r="PRN58" s="205"/>
      <c r="PRO58" s="205"/>
      <c r="PRP58" s="205"/>
      <c r="PRQ58" s="205"/>
      <c r="PRR58" s="205"/>
      <c r="PRS58" s="205"/>
      <c r="PRT58" s="205"/>
      <c r="PRU58" s="205"/>
      <c r="PRV58" s="205"/>
      <c r="PRW58" s="205"/>
      <c r="PRX58" s="205"/>
      <c r="PRY58" s="205"/>
      <c r="PRZ58" s="205"/>
      <c r="PSA58" s="205"/>
      <c r="PSB58" s="205"/>
      <c r="PSC58" s="205"/>
      <c r="PSD58" s="205"/>
      <c r="PSE58" s="205"/>
      <c r="PSF58" s="205"/>
      <c r="PSG58" s="205"/>
      <c r="PSH58" s="205"/>
      <c r="PSI58" s="205"/>
      <c r="PSJ58" s="205"/>
      <c r="PSK58" s="205"/>
      <c r="PSL58" s="205"/>
      <c r="PSM58" s="205"/>
      <c r="PSN58" s="205"/>
      <c r="PSO58" s="205"/>
      <c r="PSP58" s="205"/>
      <c r="PSQ58" s="205"/>
      <c r="PSR58" s="205"/>
      <c r="PSS58" s="205"/>
      <c r="PST58" s="205"/>
      <c r="PSU58" s="205"/>
      <c r="PSV58" s="205"/>
      <c r="PSW58" s="205"/>
      <c r="PSX58" s="205"/>
      <c r="PSY58" s="205"/>
      <c r="PSZ58" s="205"/>
      <c r="PTA58" s="205"/>
      <c r="PTB58" s="205"/>
      <c r="PTC58" s="205"/>
      <c r="PTD58" s="205"/>
      <c r="PTE58" s="205"/>
      <c r="PTF58" s="205"/>
      <c r="PTG58" s="205"/>
      <c r="PTH58" s="205"/>
      <c r="PTI58" s="205"/>
      <c r="PTJ58" s="205"/>
      <c r="PTK58" s="205"/>
      <c r="PTL58" s="205"/>
      <c r="PTM58" s="205"/>
      <c r="PTN58" s="205"/>
      <c r="PTO58" s="205"/>
      <c r="PTP58" s="205"/>
      <c r="PTQ58" s="205"/>
      <c r="PTR58" s="205"/>
      <c r="PTS58" s="205"/>
      <c r="PTT58" s="205"/>
      <c r="PTU58" s="205"/>
      <c r="PTV58" s="205"/>
      <c r="PTW58" s="205"/>
      <c r="PTX58" s="205"/>
      <c r="PTY58" s="205"/>
      <c r="PTZ58" s="205"/>
      <c r="PUA58" s="205"/>
      <c r="PUB58" s="205"/>
      <c r="PUC58" s="205"/>
      <c r="PUD58" s="205"/>
      <c r="PUE58" s="205"/>
      <c r="PUF58" s="205"/>
      <c r="PUG58" s="205"/>
      <c r="PUH58" s="205"/>
      <c r="PUI58" s="205"/>
      <c r="PUJ58" s="205"/>
      <c r="PUK58" s="205"/>
      <c r="PUL58" s="205"/>
      <c r="PUM58" s="205"/>
      <c r="PUN58" s="205"/>
      <c r="PUO58" s="205"/>
      <c r="PUP58" s="205"/>
      <c r="PUQ58" s="205"/>
      <c r="PUR58" s="205"/>
      <c r="PUS58" s="205"/>
      <c r="PUT58" s="205"/>
      <c r="PUU58" s="205"/>
      <c r="PUV58" s="205"/>
      <c r="PUW58" s="205"/>
      <c r="PUX58" s="205"/>
      <c r="PUY58" s="205"/>
      <c r="PUZ58" s="205"/>
      <c r="PVA58" s="205"/>
      <c r="PVB58" s="205"/>
      <c r="PVC58" s="205"/>
      <c r="PVD58" s="205"/>
      <c r="PVE58" s="205"/>
      <c r="PVF58" s="205"/>
      <c r="PVG58" s="205"/>
      <c r="PVH58" s="205"/>
      <c r="PVI58" s="205"/>
      <c r="PVJ58" s="205"/>
      <c r="PVK58" s="205"/>
      <c r="PVL58" s="205"/>
      <c r="PVM58" s="205"/>
      <c r="PVN58" s="205"/>
      <c r="PVO58" s="205"/>
      <c r="PVP58" s="205"/>
      <c r="PVQ58" s="205"/>
      <c r="PVR58" s="205"/>
      <c r="PVS58" s="205"/>
      <c r="PVT58" s="205"/>
      <c r="PVU58" s="205"/>
      <c r="PVV58" s="205"/>
      <c r="PVW58" s="205"/>
      <c r="PVX58" s="205"/>
      <c r="PVY58" s="205"/>
      <c r="PVZ58" s="205"/>
      <c r="PWA58" s="205"/>
      <c r="PWB58" s="205"/>
      <c r="PWC58" s="205"/>
      <c r="PWD58" s="205"/>
      <c r="PWE58" s="205"/>
      <c r="PWF58" s="205"/>
      <c r="PWG58" s="205"/>
      <c r="PWH58" s="205"/>
      <c r="PWI58" s="205"/>
      <c r="PWJ58" s="205"/>
      <c r="PWK58" s="205"/>
      <c r="PWL58" s="205"/>
      <c r="PWM58" s="205"/>
      <c r="PWN58" s="205"/>
      <c r="PWO58" s="205"/>
      <c r="PWP58" s="205"/>
      <c r="PWQ58" s="205"/>
      <c r="PWR58" s="205"/>
      <c r="PWS58" s="205"/>
      <c r="PWT58" s="205"/>
      <c r="PWU58" s="205"/>
      <c r="PWV58" s="205"/>
      <c r="PWW58" s="205"/>
      <c r="PWX58" s="205"/>
      <c r="PWY58" s="205"/>
      <c r="PWZ58" s="205"/>
      <c r="PXA58" s="205"/>
      <c r="PXB58" s="205"/>
      <c r="PXC58" s="205"/>
      <c r="PXD58" s="205"/>
      <c r="PXE58" s="205"/>
      <c r="PXF58" s="205"/>
      <c r="PXG58" s="205"/>
      <c r="PXH58" s="205"/>
      <c r="PXI58" s="205"/>
      <c r="PXJ58" s="205"/>
      <c r="PXK58" s="205"/>
      <c r="PXL58" s="205"/>
      <c r="PXM58" s="205"/>
      <c r="PXN58" s="205"/>
      <c r="PXO58" s="205"/>
      <c r="PXP58" s="205"/>
      <c r="PXQ58" s="205"/>
      <c r="PXR58" s="205"/>
      <c r="PXS58" s="205"/>
      <c r="PXT58" s="205"/>
      <c r="PXU58" s="205"/>
      <c r="PXV58" s="205"/>
      <c r="PXW58" s="205"/>
      <c r="PXX58" s="205"/>
      <c r="PXY58" s="205"/>
      <c r="PXZ58" s="205"/>
      <c r="PYA58" s="205"/>
      <c r="PYB58" s="205"/>
      <c r="PYC58" s="205"/>
      <c r="PYD58" s="205"/>
      <c r="PYE58" s="205"/>
      <c r="PYF58" s="205"/>
      <c r="PYG58" s="205"/>
      <c r="PYH58" s="205"/>
      <c r="PYI58" s="205"/>
      <c r="PYJ58" s="205"/>
      <c r="PYK58" s="205"/>
      <c r="PYL58" s="205"/>
      <c r="PYM58" s="205"/>
      <c r="PYN58" s="205"/>
      <c r="PYO58" s="205"/>
      <c r="PYP58" s="205"/>
      <c r="PYQ58" s="205"/>
      <c r="PYR58" s="205"/>
      <c r="PYS58" s="205"/>
      <c r="PYT58" s="205"/>
      <c r="PYU58" s="205"/>
      <c r="PYV58" s="205"/>
      <c r="PYW58" s="205"/>
      <c r="PYX58" s="205"/>
      <c r="PYY58" s="205"/>
      <c r="PYZ58" s="205"/>
      <c r="PZA58" s="205"/>
      <c r="PZB58" s="205"/>
      <c r="PZC58" s="205"/>
      <c r="PZD58" s="205"/>
      <c r="PZE58" s="205"/>
      <c r="PZF58" s="205"/>
      <c r="PZG58" s="205"/>
      <c r="PZH58" s="205"/>
      <c r="PZI58" s="205"/>
      <c r="PZJ58" s="205"/>
      <c r="PZK58" s="205"/>
      <c r="PZL58" s="205"/>
      <c r="PZM58" s="205"/>
      <c r="PZN58" s="205"/>
      <c r="PZO58" s="205"/>
      <c r="PZP58" s="205"/>
      <c r="PZQ58" s="205"/>
      <c r="PZR58" s="205"/>
      <c r="PZS58" s="205"/>
      <c r="PZT58" s="205"/>
      <c r="PZU58" s="205"/>
      <c r="PZV58" s="205"/>
      <c r="PZW58" s="205"/>
      <c r="PZX58" s="205"/>
      <c r="PZY58" s="205"/>
      <c r="PZZ58" s="205"/>
      <c r="QAA58" s="205"/>
      <c r="QAB58" s="205"/>
      <c r="QAC58" s="205"/>
      <c r="QAD58" s="205"/>
      <c r="QAE58" s="205"/>
      <c r="QAF58" s="205"/>
      <c r="QAG58" s="205"/>
      <c r="QAH58" s="205"/>
      <c r="QAI58" s="205"/>
      <c r="QAJ58" s="205"/>
      <c r="QAK58" s="205"/>
      <c r="QAL58" s="205"/>
      <c r="QAM58" s="205"/>
      <c r="QAN58" s="205"/>
      <c r="QAO58" s="205"/>
      <c r="QAP58" s="205"/>
      <c r="QAQ58" s="205"/>
      <c r="QAR58" s="205"/>
      <c r="QAS58" s="205"/>
      <c r="QAT58" s="205"/>
      <c r="QAU58" s="205"/>
      <c r="QAV58" s="205"/>
      <c r="QAW58" s="205"/>
      <c r="QAX58" s="205"/>
      <c r="QAY58" s="205"/>
      <c r="QAZ58" s="205"/>
      <c r="QBA58" s="205"/>
      <c r="QBB58" s="205"/>
      <c r="QBC58" s="205"/>
      <c r="QBD58" s="205"/>
      <c r="QBE58" s="205"/>
      <c r="QBF58" s="205"/>
      <c r="QBG58" s="205"/>
      <c r="QBH58" s="205"/>
      <c r="QBI58" s="205"/>
      <c r="QBJ58" s="205"/>
      <c r="QBK58" s="205"/>
      <c r="QBL58" s="205"/>
      <c r="QBM58" s="205"/>
      <c r="QBN58" s="205"/>
      <c r="QBO58" s="205"/>
      <c r="QBP58" s="205"/>
      <c r="QBQ58" s="205"/>
      <c r="QBR58" s="205"/>
      <c r="QBS58" s="205"/>
      <c r="QBT58" s="205"/>
      <c r="QBU58" s="205"/>
      <c r="QBV58" s="205"/>
      <c r="QBW58" s="205"/>
      <c r="QBX58" s="205"/>
      <c r="QBY58" s="205"/>
      <c r="QBZ58" s="205"/>
      <c r="QCA58" s="205"/>
      <c r="QCB58" s="205"/>
      <c r="QCC58" s="205"/>
      <c r="QCD58" s="205"/>
      <c r="QCE58" s="205"/>
      <c r="QCF58" s="205"/>
      <c r="QCG58" s="205"/>
      <c r="QCH58" s="205"/>
      <c r="QCI58" s="205"/>
      <c r="QCJ58" s="205"/>
      <c r="QCK58" s="205"/>
      <c r="QCL58" s="205"/>
      <c r="QCM58" s="205"/>
      <c r="QCN58" s="205"/>
      <c r="QCO58" s="205"/>
      <c r="QCP58" s="205"/>
      <c r="QCQ58" s="205"/>
      <c r="QCR58" s="205"/>
      <c r="QCS58" s="205"/>
      <c r="QCT58" s="205"/>
      <c r="QCU58" s="205"/>
      <c r="QCV58" s="205"/>
      <c r="QCW58" s="205"/>
      <c r="QCX58" s="205"/>
      <c r="QCY58" s="205"/>
      <c r="QCZ58" s="205"/>
      <c r="QDA58" s="205"/>
      <c r="QDB58" s="205"/>
      <c r="QDC58" s="205"/>
      <c r="QDD58" s="205"/>
      <c r="QDE58" s="205"/>
      <c r="QDF58" s="205"/>
      <c r="QDG58" s="205"/>
      <c r="QDH58" s="205"/>
      <c r="QDI58" s="205"/>
      <c r="QDJ58" s="205"/>
      <c r="QDK58" s="205"/>
      <c r="QDL58" s="205"/>
      <c r="QDM58" s="205"/>
      <c r="QDN58" s="205"/>
      <c r="QDO58" s="205"/>
      <c r="QDP58" s="205"/>
      <c r="QDQ58" s="205"/>
      <c r="QDR58" s="205"/>
      <c r="QDS58" s="205"/>
      <c r="QDT58" s="205"/>
      <c r="QDU58" s="205"/>
      <c r="QDV58" s="205"/>
      <c r="QDW58" s="205"/>
      <c r="QDX58" s="205"/>
      <c r="QDY58" s="205"/>
      <c r="QDZ58" s="205"/>
      <c r="QEA58" s="205"/>
      <c r="QEB58" s="205"/>
      <c r="QEC58" s="205"/>
      <c r="QED58" s="205"/>
      <c r="QEE58" s="205"/>
      <c r="QEF58" s="205"/>
      <c r="QEG58" s="205"/>
      <c r="QEH58" s="205"/>
      <c r="QEI58" s="205"/>
      <c r="QEJ58" s="205"/>
      <c r="QEK58" s="205"/>
      <c r="QEL58" s="205"/>
      <c r="QEM58" s="205"/>
      <c r="QEN58" s="205"/>
      <c r="QEO58" s="205"/>
      <c r="QEP58" s="205"/>
      <c r="QEQ58" s="205"/>
      <c r="QER58" s="205"/>
      <c r="QES58" s="205"/>
      <c r="QET58" s="205"/>
      <c r="QEU58" s="205"/>
      <c r="QEV58" s="205"/>
      <c r="QEW58" s="205"/>
      <c r="QEX58" s="205"/>
      <c r="QEY58" s="205"/>
      <c r="QEZ58" s="205"/>
      <c r="QFA58" s="205"/>
      <c r="QFB58" s="205"/>
      <c r="QFC58" s="205"/>
      <c r="QFD58" s="205"/>
      <c r="QFE58" s="205"/>
      <c r="QFF58" s="205"/>
      <c r="QFG58" s="205"/>
      <c r="QFH58" s="205"/>
      <c r="QFI58" s="205"/>
      <c r="QFJ58" s="205"/>
      <c r="QFK58" s="205"/>
      <c r="QFL58" s="205"/>
      <c r="QFM58" s="205"/>
      <c r="QFN58" s="205"/>
      <c r="QFO58" s="205"/>
      <c r="QFP58" s="205"/>
      <c r="QFQ58" s="205"/>
      <c r="QFR58" s="205"/>
      <c r="QFS58" s="205"/>
      <c r="QFT58" s="205"/>
      <c r="QFU58" s="205"/>
      <c r="QFV58" s="205"/>
      <c r="QFW58" s="205"/>
      <c r="QFX58" s="205"/>
      <c r="QFY58" s="205"/>
      <c r="QFZ58" s="205"/>
      <c r="QGA58" s="205"/>
      <c r="QGB58" s="205"/>
      <c r="QGC58" s="205"/>
      <c r="QGD58" s="205"/>
      <c r="QGE58" s="205"/>
      <c r="QGF58" s="205"/>
      <c r="QGG58" s="205"/>
      <c r="QGH58" s="205"/>
      <c r="QGI58" s="205"/>
      <c r="QGJ58" s="205"/>
      <c r="QGK58" s="205"/>
      <c r="QGL58" s="205"/>
      <c r="QGM58" s="205"/>
      <c r="QGN58" s="205"/>
      <c r="QGO58" s="205"/>
      <c r="QGP58" s="205"/>
      <c r="QGQ58" s="205"/>
      <c r="QGR58" s="205"/>
      <c r="QGS58" s="205"/>
      <c r="QGT58" s="205"/>
      <c r="QGU58" s="205"/>
      <c r="QGV58" s="205"/>
      <c r="QGW58" s="205"/>
      <c r="QGX58" s="205"/>
      <c r="QGY58" s="205"/>
      <c r="QGZ58" s="205"/>
      <c r="QHA58" s="205"/>
      <c r="QHB58" s="205"/>
      <c r="QHC58" s="205"/>
      <c r="QHD58" s="205"/>
      <c r="QHE58" s="205"/>
      <c r="QHF58" s="205"/>
      <c r="QHG58" s="205"/>
      <c r="QHH58" s="205"/>
      <c r="QHI58" s="205"/>
      <c r="QHJ58" s="205"/>
      <c r="QHK58" s="205"/>
      <c r="QHL58" s="205"/>
      <c r="QHM58" s="205"/>
      <c r="QHN58" s="205"/>
      <c r="QHO58" s="205"/>
      <c r="QHP58" s="205"/>
      <c r="QHQ58" s="205"/>
      <c r="QHR58" s="205"/>
      <c r="QHS58" s="205"/>
      <c r="QHT58" s="205"/>
      <c r="QHU58" s="205"/>
      <c r="QHV58" s="205"/>
      <c r="QHW58" s="205"/>
      <c r="QHX58" s="205"/>
      <c r="QHY58" s="205"/>
      <c r="QHZ58" s="205"/>
      <c r="QIA58" s="205"/>
      <c r="QIB58" s="205"/>
      <c r="QIC58" s="205"/>
      <c r="QID58" s="205"/>
      <c r="QIE58" s="205"/>
      <c r="QIF58" s="205"/>
      <c r="QIG58" s="205"/>
      <c r="QIH58" s="205"/>
      <c r="QII58" s="205"/>
      <c r="QIJ58" s="205"/>
      <c r="QIK58" s="205"/>
      <c r="QIL58" s="205"/>
      <c r="QIM58" s="205"/>
      <c r="QIN58" s="205"/>
      <c r="QIO58" s="205"/>
      <c r="QIP58" s="205"/>
      <c r="QIQ58" s="205"/>
      <c r="QIR58" s="205"/>
      <c r="QIS58" s="205"/>
      <c r="QIT58" s="205"/>
      <c r="QIU58" s="205"/>
      <c r="QIV58" s="205"/>
      <c r="QIW58" s="205"/>
      <c r="QIX58" s="205"/>
      <c r="QIY58" s="205"/>
      <c r="QIZ58" s="205"/>
      <c r="QJA58" s="205"/>
      <c r="QJB58" s="205"/>
      <c r="QJC58" s="205"/>
      <c r="QJD58" s="205"/>
      <c r="QJE58" s="205"/>
      <c r="QJF58" s="205"/>
      <c r="QJG58" s="205"/>
      <c r="QJH58" s="205"/>
      <c r="QJI58" s="205"/>
      <c r="QJJ58" s="205"/>
      <c r="QJK58" s="205"/>
      <c r="QJL58" s="205"/>
      <c r="QJM58" s="205"/>
      <c r="QJN58" s="205"/>
      <c r="QJO58" s="205"/>
      <c r="QJP58" s="205"/>
      <c r="QJQ58" s="205"/>
      <c r="QJR58" s="205"/>
      <c r="QJS58" s="205"/>
      <c r="QJT58" s="205"/>
      <c r="QJU58" s="205"/>
      <c r="QJV58" s="205"/>
      <c r="QJW58" s="205"/>
      <c r="QJX58" s="205"/>
      <c r="QJY58" s="205"/>
      <c r="QJZ58" s="205"/>
      <c r="QKA58" s="205"/>
      <c r="QKB58" s="205"/>
      <c r="QKC58" s="205"/>
      <c r="QKD58" s="205"/>
      <c r="QKE58" s="205"/>
      <c r="QKF58" s="205"/>
      <c r="QKG58" s="205"/>
      <c r="QKH58" s="205"/>
      <c r="QKI58" s="205"/>
      <c r="QKJ58" s="205"/>
      <c r="QKK58" s="205"/>
      <c r="QKL58" s="205"/>
      <c r="QKM58" s="205"/>
      <c r="QKN58" s="205"/>
      <c r="QKO58" s="205"/>
      <c r="QKP58" s="205"/>
      <c r="QKQ58" s="205"/>
      <c r="QKR58" s="205"/>
      <c r="QKS58" s="205"/>
      <c r="QKT58" s="205"/>
      <c r="QKU58" s="205"/>
      <c r="QKV58" s="205"/>
      <c r="QKW58" s="205"/>
      <c r="QKX58" s="205"/>
      <c r="QKY58" s="205"/>
      <c r="QKZ58" s="205"/>
      <c r="QLA58" s="205"/>
      <c r="QLB58" s="205"/>
      <c r="QLC58" s="205"/>
      <c r="QLD58" s="205"/>
      <c r="QLE58" s="205"/>
      <c r="QLF58" s="205"/>
      <c r="QLG58" s="205"/>
      <c r="QLH58" s="205"/>
      <c r="QLI58" s="205"/>
      <c r="QLJ58" s="205"/>
      <c r="QLK58" s="205"/>
      <c r="QLL58" s="205"/>
      <c r="QLM58" s="205"/>
      <c r="QLN58" s="205"/>
      <c r="QLO58" s="205"/>
      <c r="QLP58" s="205"/>
      <c r="QLQ58" s="205"/>
      <c r="QLR58" s="205"/>
      <c r="QLS58" s="205"/>
      <c r="QLT58" s="205"/>
      <c r="QLU58" s="205"/>
      <c r="QLV58" s="205"/>
      <c r="QLW58" s="205"/>
      <c r="QLX58" s="205"/>
      <c r="QLY58" s="205"/>
      <c r="QLZ58" s="205"/>
      <c r="QMA58" s="205"/>
      <c r="QMB58" s="205"/>
      <c r="QMC58" s="205"/>
      <c r="QMD58" s="205"/>
      <c r="QME58" s="205"/>
      <c r="QMF58" s="205"/>
      <c r="QMG58" s="205"/>
      <c r="QMH58" s="205"/>
      <c r="QMI58" s="205"/>
      <c r="QMJ58" s="205"/>
      <c r="QMK58" s="205"/>
      <c r="QML58" s="205"/>
      <c r="QMM58" s="205"/>
      <c r="QMN58" s="205"/>
      <c r="QMO58" s="205"/>
      <c r="QMP58" s="205"/>
      <c r="QMQ58" s="205"/>
      <c r="QMR58" s="205"/>
      <c r="QMS58" s="205"/>
      <c r="QMT58" s="205"/>
      <c r="QMU58" s="205"/>
      <c r="QMV58" s="205"/>
      <c r="QMW58" s="205"/>
      <c r="QMX58" s="205"/>
      <c r="QMY58" s="205"/>
      <c r="QMZ58" s="205"/>
      <c r="QNA58" s="205"/>
      <c r="QNB58" s="205"/>
      <c r="QNC58" s="205"/>
      <c r="QND58" s="205"/>
      <c r="QNE58" s="205"/>
      <c r="QNF58" s="205"/>
      <c r="QNG58" s="205"/>
      <c r="QNH58" s="205"/>
      <c r="QNI58" s="205"/>
      <c r="QNJ58" s="205"/>
      <c r="QNK58" s="205"/>
      <c r="QNL58" s="205"/>
      <c r="QNM58" s="205"/>
      <c r="QNN58" s="205"/>
      <c r="QNO58" s="205"/>
      <c r="QNP58" s="205"/>
      <c r="QNQ58" s="205"/>
      <c r="QNR58" s="205"/>
      <c r="QNS58" s="205"/>
      <c r="QNT58" s="205"/>
      <c r="QNU58" s="205"/>
      <c r="QNV58" s="205"/>
      <c r="QNW58" s="205"/>
      <c r="QNX58" s="205"/>
      <c r="QNY58" s="205"/>
      <c r="QNZ58" s="205"/>
      <c r="QOA58" s="205"/>
      <c r="QOB58" s="205"/>
      <c r="QOC58" s="205"/>
      <c r="QOD58" s="205"/>
      <c r="QOE58" s="205"/>
      <c r="QOF58" s="205"/>
      <c r="QOG58" s="205"/>
      <c r="QOH58" s="205"/>
      <c r="QOI58" s="205"/>
      <c r="QOJ58" s="205"/>
      <c r="QOK58" s="205"/>
      <c r="QOL58" s="205"/>
      <c r="QOM58" s="205"/>
      <c r="QON58" s="205"/>
      <c r="QOO58" s="205"/>
      <c r="QOP58" s="205"/>
      <c r="QOQ58" s="205"/>
      <c r="QOR58" s="205"/>
      <c r="QOS58" s="205"/>
      <c r="QOT58" s="205"/>
      <c r="QOU58" s="205"/>
      <c r="QOV58" s="205"/>
      <c r="QOW58" s="205"/>
      <c r="QOX58" s="205"/>
      <c r="QOY58" s="205"/>
      <c r="QOZ58" s="205"/>
      <c r="QPA58" s="205"/>
      <c r="QPB58" s="205"/>
      <c r="QPC58" s="205"/>
      <c r="QPD58" s="205"/>
      <c r="QPE58" s="205"/>
      <c r="QPF58" s="205"/>
      <c r="QPG58" s="205"/>
      <c r="QPH58" s="205"/>
      <c r="QPI58" s="205"/>
      <c r="QPJ58" s="205"/>
      <c r="QPK58" s="205"/>
      <c r="QPL58" s="205"/>
      <c r="QPM58" s="205"/>
      <c r="QPN58" s="205"/>
      <c r="QPO58" s="205"/>
      <c r="QPP58" s="205"/>
      <c r="QPQ58" s="205"/>
      <c r="QPR58" s="205"/>
      <c r="QPS58" s="205"/>
      <c r="QPT58" s="205"/>
      <c r="QPU58" s="205"/>
      <c r="QPV58" s="205"/>
      <c r="QPW58" s="205"/>
      <c r="QPX58" s="205"/>
      <c r="QPY58" s="205"/>
      <c r="QPZ58" s="205"/>
      <c r="QQA58" s="205"/>
      <c r="QQB58" s="205"/>
      <c r="QQC58" s="205"/>
      <c r="QQD58" s="205"/>
      <c r="QQE58" s="205"/>
      <c r="QQF58" s="205"/>
      <c r="QQG58" s="205"/>
      <c r="QQH58" s="205"/>
      <c r="QQI58" s="205"/>
      <c r="QQJ58" s="205"/>
      <c r="QQK58" s="205"/>
      <c r="QQL58" s="205"/>
      <c r="QQM58" s="205"/>
      <c r="QQN58" s="205"/>
      <c r="QQO58" s="205"/>
      <c r="QQP58" s="205"/>
      <c r="QQQ58" s="205"/>
      <c r="QQR58" s="205"/>
      <c r="QQS58" s="205"/>
      <c r="QQT58" s="205"/>
      <c r="QQU58" s="205"/>
      <c r="QQV58" s="205"/>
      <c r="QQW58" s="205"/>
      <c r="QQX58" s="205"/>
      <c r="QQY58" s="205"/>
      <c r="QQZ58" s="205"/>
      <c r="QRA58" s="205"/>
      <c r="QRB58" s="205"/>
      <c r="QRC58" s="205"/>
      <c r="QRD58" s="205"/>
      <c r="QRE58" s="205"/>
      <c r="QRF58" s="205"/>
      <c r="QRG58" s="205"/>
      <c r="QRH58" s="205"/>
      <c r="QRI58" s="205"/>
      <c r="QRJ58" s="205"/>
      <c r="QRK58" s="205"/>
      <c r="QRL58" s="205"/>
      <c r="QRM58" s="205"/>
      <c r="QRN58" s="205"/>
      <c r="QRO58" s="205"/>
      <c r="QRP58" s="205"/>
      <c r="QRQ58" s="205"/>
      <c r="QRR58" s="205"/>
      <c r="QRS58" s="205"/>
      <c r="QRT58" s="205"/>
      <c r="QRU58" s="205"/>
      <c r="QRV58" s="205"/>
      <c r="QRW58" s="205"/>
      <c r="QRX58" s="205"/>
      <c r="QRY58" s="205"/>
      <c r="QRZ58" s="205"/>
      <c r="QSA58" s="205"/>
      <c r="QSB58" s="205"/>
      <c r="QSC58" s="205"/>
      <c r="QSD58" s="205"/>
      <c r="QSE58" s="205"/>
      <c r="QSF58" s="205"/>
      <c r="QSG58" s="205"/>
      <c r="QSH58" s="205"/>
      <c r="QSI58" s="205"/>
      <c r="QSJ58" s="205"/>
      <c r="QSK58" s="205"/>
      <c r="QSL58" s="205"/>
      <c r="QSM58" s="205"/>
      <c r="QSN58" s="205"/>
      <c r="QSO58" s="205"/>
      <c r="QSP58" s="205"/>
      <c r="QSQ58" s="205"/>
      <c r="QSR58" s="205"/>
      <c r="QSS58" s="205"/>
      <c r="QST58" s="205"/>
      <c r="QSU58" s="205"/>
      <c r="QSV58" s="205"/>
      <c r="QSW58" s="205"/>
      <c r="QSX58" s="205"/>
      <c r="QSY58" s="205"/>
      <c r="QSZ58" s="205"/>
      <c r="QTA58" s="205"/>
      <c r="QTB58" s="205"/>
      <c r="QTC58" s="205"/>
      <c r="QTD58" s="205"/>
      <c r="QTE58" s="205"/>
      <c r="QTF58" s="205"/>
      <c r="QTG58" s="205"/>
      <c r="QTH58" s="205"/>
      <c r="QTI58" s="205"/>
      <c r="QTJ58" s="205"/>
      <c r="QTK58" s="205"/>
      <c r="QTL58" s="205"/>
      <c r="QTM58" s="205"/>
      <c r="QTN58" s="205"/>
      <c r="QTO58" s="205"/>
      <c r="QTP58" s="205"/>
      <c r="QTQ58" s="205"/>
      <c r="QTR58" s="205"/>
      <c r="QTS58" s="205"/>
      <c r="QTT58" s="205"/>
      <c r="QTU58" s="205"/>
      <c r="QTV58" s="205"/>
      <c r="QTW58" s="205"/>
      <c r="QTX58" s="205"/>
      <c r="QTY58" s="205"/>
      <c r="QTZ58" s="205"/>
      <c r="QUA58" s="205"/>
      <c r="QUB58" s="205"/>
      <c r="QUC58" s="205"/>
      <c r="QUD58" s="205"/>
      <c r="QUE58" s="205"/>
      <c r="QUF58" s="205"/>
      <c r="QUG58" s="205"/>
      <c r="QUH58" s="205"/>
      <c r="QUI58" s="205"/>
      <c r="QUJ58" s="205"/>
      <c r="QUK58" s="205"/>
      <c r="QUL58" s="205"/>
      <c r="QUM58" s="205"/>
      <c r="QUN58" s="205"/>
      <c r="QUO58" s="205"/>
      <c r="QUP58" s="205"/>
      <c r="QUQ58" s="205"/>
      <c r="QUR58" s="205"/>
      <c r="QUS58" s="205"/>
      <c r="QUT58" s="205"/>
      <c r="QUU58" s="205"/>
      <c r="QUV58" s="205"/>
      <c r="QUW58" s="205"/>
      <c r="QUX58" s="205"/>
      <c r="QUY58" s="205"/>
      <c r="QUZ58" s="205"/>
      <c r="QVA58" s="205"/>
      <c r="QVB58" s="205"/>
      <c r="QVC58" s="205"/>
      <c r="QVD58" s="205"/>
      <c r="QVE58" s="205"/>
      <c r="QVF58" s="205"/>
      <c r="QVG58" s="205"/>
      <c r="QVH58" s="205"/>
      <c r="QVI58" s="205"/>
      <c r="QVJ58" s="205"/>
      <c r="QVK58" s="205"/>
      <c r="QVL58" s="205"/>
      <c r="QVM58" s="205"/>
      <c r="QVN58" s="205"/>
      <c r="QVO58" s="205"/>
      <c r="QVP58" s="205"/>
      <c r="QVQ58" s="205"/>
      <c r="QVR58" s="205"/>
      <c r="QVS58" s="205"/>
      <c r="QVT58" s="205"/>
      <c r="QVU58" s="205"/>
      <c r="QVV58" s="205"/>
      <c r="QVW58" s="205"/>
      <c r="QVX58" s="205"/>
      <c r="QVY58" s="205"/>
      <c r="QVZ58" s="205"/>
      <c r="QWA58" s="205"/>
      <c r="QWB58" s="205"/>
      <c r="QWC58" s="205"/>
      <c r="QWD58" s="205"/>
      <c r="QWE58" s="205"/>
      <c r="QWF58" s="205"/>
      <c r="QWG58" s="205"/>
      <c r="QWH58" s="205"/>
      <c r="QWI58" s="205"/>
      <c r="QWJ58" s="205"/>
      <c r="QWK58" s="205"/>
      <c r="QWL58" s="205"/>
      <c r="QWM58" s="205"/>
      <c r="QWN58" s="205"/>
      <c r="QWO58" s="205"/>
      <c r="QWP58" s="205"/>
      <c r="QWQ58" s="205"/>
      <c r="QWR58" s="205"/>
      <c r="QWS58" s="205"/>
      <c r="QWT58" s="205"/>
      <c r="QWU58" s="205"/>
      <c r="QWV58" s="205"/>
      <c r="QWW58" s="205"/>
      <c r="QWX58" s="205"/>
      <c r="QWY58" s="205"/>
      <c r="QWZ58" s="205"/>
      <c r="QXA58" s="205"/>
      <c r="QXB58" s="205"/>
      <c r="QXC58" s="205"/>
      <c r="QXD58" s="205"/>
      <c r="QXE58" s="205"/>
      <c r="QXF58" s="205"/>
      <c r="QXG58" s="205"/>
      <c r="QXH58" s="205"/>
      <c r="QXI58" s="205"/>
      <c r="QXJ58" s="205"/>
      <c r="QXK58" s="205"/>
      <c r="QXL58" s="205"/>
      <c r="QXM58" s="205"/>
      <c r="QXN58" s="205"/>
      <c r="QXO58" s="205"/>
      <c r="QXP58" s="205"/>
      <c r="QXQ58" s="205"/>
      <c r="QXR58" s="205"/>
      <c r="QXS58" s="205"/>
      <c r="QXT58" s="205"/>
      <c r="QXU58" s="205"/>
      <c r="QXV58" s="205"/>
      <c r="QXW58" s="205"/>
      <c r="QXX58" s="205"/>
      <c r="QXY58" s="205"/>
      <c r="QXZ58" s="205"/>
      <c r="QYA58" s="205"/>
      <c r="QYB58" s="205"/>
      <c r="QYC58" s="205"/>
      <c r="QYD58" s="205"/>
      <c r="QYE58" s="205"/>
      <c r="QYF58" s="205"/>
      <c r="QYG58" s="205"/>
      <c r="QYH58" s="205"/>
      <c r="QYI58" s="205"/>
      <c r="QYJ58" s="205"/>
      <c r="QYK58" s="205"/>
      <c r="QYL58" s="205"/>
      <c r="QYM58" s="205"/>
      <c r="QYN58" s="205"/>
      <c r="QYO58" s="205"/>
      <c r="QYP58" s="205"/>
      <c r="QYQ58" s="205"/>
      <c r="QYR58" s="205"/>
      <c r="QYS58" s="205"/>
      <c r="QYT58" s="205"/>
      <c r="QYU58" s="205"/>
      <c r="QYV58" s="205"/>
      <c r="QYW58" s="205"/>
      <c r="QYX58" s="205"/>
      <c r="QYY58" s="205"/>
      <c r="QYZ58" s="205"/>
      <c r="QZA58" s="205"/>
      <c r="QZB58" s="205"/>
      <c r="QZC58" s="205"/>
      <c r="QZD58" s="205"/>
      <c r="QZE58" s="205"/>
      <c r="QZF58" s="205"/>
      <c r="QZG58" s="205"/>
      <c r="QZH58" s="205"/>
      <c r="QZI58" s="205"/>
      <c r="QZJ58" s="205"/>
      <c r="QZK58" s="205"/>
      <c r="QZL58" s="205"/>
      <c r="QZM58" s="205"/>
      <c r="QZN58" s="205"/>
      <c r="QZO58" s="205"/>
      <c r="QZP58" s="205"/>
      <c r="QZQ58" s="205"/>
      <c r="QZR58" s="205"/>
      <c r="QZS58" s="205"/>
      <c r="QZT58" s="205"/>
      <c r="QZU58" s="205"/>
      <c r="QZV58" s="205"/>
      <c r="QZW58" s="205"/>
      <c r="QZX58" s="205"/>
      <c r="QZY58" s="205"/>
      <c r="QZZ58" s="205"/>
      <c r="RAA58" s="205"/>
      <c r="RAB58" s="205"/>
      <c r="RAC58" s="205"/>
      <c r="RAD58" s="205"/>
      <c r="RAE58" s="205"/>
      <c r="RAF58" s="205"/>
      <c r="RAG58" s="205"/>
      <c r="RAH58" s="205"/>
      <c r="RAI58" s="205"/>
      <c r="RAJ58" s="205"/>
      <c r="RAK58" s="205"/>
      <c r="RAL58" s="205"/>
      <c r="RAM58" s="205"/>
      <c r="RAN58" s="205"/>
      <c r="RAO58" s="205"/>
      <c r="RAP58" s="205"/>
      <c r="RAQ58" s="205"/>
      <c r="RAR58" s="205"/>
      <c r="RAS58" s="205"/>
      <c r="RAT58" s="205"/>
      <c r="RAU58" s="205"/>
      <c r="RAV58" s="205"/>
      <c r="RAW58" s="205"/>
      <c r="RAX58" s="205"/>
      <c r="RAY58" s="205"/>
      <c r="RAZ58" s="205"/>
      <c r="RBA58" s="205"/>
      <c r="RBB58" s="205"/>
      <c r="RBC58" s="205"/>
      <c r="RBD58" s="205"/>
      <c r="RBE58" s="205"/>
      <c r="RBF58" s="205"/>
      <c r="RBG58" s="205"/>
      <c r="RBH58" s="205"/>
      <c r="RBI58" s="205"/>
      <c r="RBJ58" s="205"/>
      <c r="RBK58" s="205"/>
      <c r="RBL58" s="205"/>
      <c r="RBM58" s="205"/>
      <c r="RBN58" s="205"/>
      <c r="RBO58" s="205"/>
      <c r="RBP58" s="205"/>
      <c r="RBQ58" s="205"/>
      <c r="RBR58" s="205"/>
      <c r="RBS58" s="205"/>
      <c r="RBT58" s="205"/>
      <c r="RBU58" s="205"/>
      <c r="RBV58" s="205"/>
      <c r="RBW58" s="205"/>
      <c r="RBX58" s="205"/>
      <c r="RBY58" s="205"/>
      <c r="RBZ58" s="205"/>
      <c r="RCA58" s="205"/>
      <c r="RCB58" s="205"/>
      <c r="RCC58" s="205"/>
      <c r="RCD58" s="205"/>
      <c r="RCE58" s="205"/>
      <c r="RCF58" s="205"/>
      <c r="RCG58" s="205"/>
      <c r="RCH58" s="205"/>
      <c r="RCI58" s="205"/>
      <c r="RCJ58" s="205"/>
      <c r="RCK58" s="205"/>
      <c r="RCL58" s="205"/>
      <c r="RCM58" s="205"/>
      <c r="RCN58" s="205"/>
      <c r="RCO58" s="205"/>
      <c r="RCP58" s="205"/>
      <c r="RCQ58" s="205"/>
      <c r="RCR58" s="205"/>
      <c r="RCS58" s="205"/>
      <c r="RCT58" s="205"/>
      <c r="RCU58" s="205"/>
      <c r="RCV58" s="205"/>
      <c r="RCW58" s="205"/>
      <c r="RCX58" s="205"/>
      <c r="RCY58" s="205"/>
      <c r="RCZ58" s="205"/>
      <c r="RDA58" s="205"/>
      <c r="RDB58" s="205"/>
      <c r="RDC58" s="205"/>
      <c r="RDD58" s="205"/>
      <c r="RDE58" s="205"/>
      <c r="RDF58" s="205"/>
      <c r="RDG58" s="205"/>
      <c r="RDH58" s="205"/>
      <c r="RDI58" s="205"/>
      <c r="RDJ58" s="205"/>
      <c r="RDK58" s="205"/>
      <c r="RDL58" s="205"/>
      <c r="RDM58" s="205"/>
      <c r="RDN58" s="205"/>
      <c r="RDO58" s="205"/>
      <c r="RDP58" s="205"/>
      <c r="RDQ58" s="205"/>
      <c r="RDR58" s="205"/>
      <c r="RDS58" s="205"/>
      <c r="RDT58" s="205"/>
      <c r="RDU58" s="205"/>
      <c r="RDV58" s="205"/>
      <c r="RDW58" s="205"/>
      <c r="RDX58" s="205"/>
      <c r="RDY58" s="205"/>
      <c r="RDZ58" s="205"/>
      <c r="REA58" s="205"/>
      <c r="REB58" s="205"/>
      <c r="REC58" s="205"/>
      <c r="RED58" s="205"/>
      <c r="REE58" s="205"/>
      <c r="REF58" s="205"/>
      <c r="REG58" s="205"/>
      <c r="REH58" s="205"/>
      <c r="REI58" s="205"/>
      <c r="REJ58" s="205"/>
      <c r="REK58" s="205"/>
      <c r="REL58" s="205"/>
      <c r="REM58" s="205"/>
      <c r="REN58" s="205"/>
      <c r="REO58" s="205"/>
      <c r="REP58" s="205"/>
      <c r="REQ58" s="205"/>
      <c r="RER58" s="205"/>
      <c r="RES58" s="205"/>
      <c r="RET58" s="205"/>
      <c r="REU58" s="205"/>
      <c r="REV58" s="205"/>
      <c r="REW58" s="205"/>
      <c r="REX58" s="205"/>
      <c r="REY58" s="205"/>
      <c r="REZ58" s="205"/>
      <c r="RFA58" s="205"/>
      <c r="RFB58" s="205"/>
      <c r="RFC58" s="205"/>
      <c r="RFD58" s="205"/>
      <c r="RFE58" s="205"/>
      <c r="RFF58" s="205"/>
      <c r="RFG58" s="205"/>
      <c r="RFH58" s="205"/>
      <c r="RFI58" s="205"/>
      <c r="RFJ58" s="205"/>
      <c r="RFK58" s="205"/>
      <c r="RFL58" s="205"/>
      <c r="RFM58" s="205"/>
      <c r="RFN58" s="205"/>
      <c r="RFO58" s="205"/>
      <c r="RFP58" s="205"/>
      <c r="RFQ58" s="205"/>
      <c r="RFR58" s="205"/>
      <c r="RFS58" s="205"/>
      <c r="RFT58" s="205"/>
      <c r="RFU58" s="205"/>
      <c r="RFV58" s="205"/>
      <c r="RFW58" s="205"/>
      <c r="RFX58" s="205"/>
      <c r="RFY58" s="205"/>
      <c r="RFZ58" s="205"/>
      <c r="RGA58" s="205"/>
      <c r="RGB58" s="205"/>
      <c r="RGC58" s="205"/>
      <c r="RGD58" s="205"/>
      <c r="RGE58" s="205"/>
      <c r="RGF58" s="205"/>
      <c r="RGG58" s="205"/>
      <c r="RGH58" s="205"/>
      <c r="RGI58" s="205"/>
      <c r="RGJ58" s="205"/>
      <c r="RGK58" s="205"/>
      <c r="RGL58" s="205"/>
      <c r="RGM58" s="205"/>
      <c r="RGN58" s="205"/>
      <c r="RGO58" s="205"/>
      <c r="RGP58" s="205"/>
      <c r="RGQ58" s="205"/>
      <c r="RGR58" s="205"/>
      <c r="RGS58" s="205"/>
      <c r="RGT58" s="205"/>
      <c r="RGU58" s="205"/>
      <c r="RGV58" s="205"/>
      <c r="RGW58" s="205"/>
      <c r="RGX58" s="205"/>
      <c r="RGY58" s="205"/>
      <c r="RGZ58" s="205"/>
      <c r="RHA58" s="205"/>
      <c r="RHB58" s="205"/>
      <c r="RHC58" s="205"/>
      <c r="RHD58" s="205"/>
      <c r="RHE58" s="205"/>
      <c r="RHF58" s="205"/>
      <c r="RHG58" s="205"/>
      <c r="RHH58" s="205"/>
      <c r="RHI58" s="205"/>
      <c r="RHJ58" s="205"/>
      <c r="RHK58" s="205"/>
      <c r="RHL58" s="205"/>
      <c r="RHM58" s="205"/>
      <c r="RHN58" s="205"/>
      <c r="RHO58" s="205"/>
      <c r="RHP58" s="205"/>
      <c r="RHQ58" s="205"/>
      <c r="RHR58" s="205"/>
      <c r="RHS58" s="205"/>
      <c r="RHT58" s="205"/>
      <c r="RHU58" s="205"/>
      <c r="RHV58" s="205"/>
      <c r="RHW58" s="205"/>
      <c r="RHX58" s="205"/>
      <c r="RHY58" s="205"/>
      <c r="RHZ58" s="205"/>
      <c r="RIA58" s="205"/>
      <c r="RIB58" s="205"/>
      <c r="RIC58" s="205"/>
      <c r="RID58" s="205"/>
      <c r="RIE58" s="205"/>
      <c r="RIF58" s="205"/>
      <c r="RIG58" s="205"/>
      <c r="RIH58" s="205"/>
      <c r="RII58" s="205"/>
      <c r="RIJ58" s="205"/>
      <c r="RIK58" s="205"/>
      <c r="RIL58" s="205"/>
      <c r="RIM58" s="205"/>
      <c r="RIN58" s="205"/>
      <c r="RIO58" s="205"/>
      <c r="RIP58" s="205"/>
      <c r="RIQ58" s="205"/>
      <c r="RIR58" s="205"/>
      <c r="RIS58" s="205"/>
      <c r="RIT58" s="205"/>
      <c r="RIU58" s="205"/>
      <c r="RIV58" s="205"/>
      <c r="RIW58" s="205"/>
      <c r="RIX58" s="205"/>
      <c r="RIY58" s="205"/>
      <c r="RIZ58" s="205"/>
      <c r="RJA58" s="205"/>
      <c r="RJB58" s="205"/>
      <c r="RJC58" s="205"/>
      <c r="RJD58" s="205"/>
      <c r="RJE58" s="205"/>
      <c r="RJF58" s="205"/>
      <c r="RJG58" s="205"/>
      <c r="RJH58" s="205"/>
      <c r="RJI58" s="205"/>
      <c r="RJJ58" s="205"/>
      <c r="RJK58" s="205"/>
      <c r="RJL58" s="205"/>
      <c r="RJM58" s="205"/>
      <c r="RJN58" s="205"/>
      <c r="RJO58" s="205"/>
      <c r="RJP58" s="205"/>
      <c r="RJQ58" s="205"/>
      <c r="RJR58" s="205"/>
      <c r="RJS58" s="205"/>
      <c r="RJT58" s="205"/>
      <c r="RJU58" s="205"/>
      <c r="RJV58" s="205"/>
      <c r="RJW58" s="205"/>
      <c r="RJX58" s="205"/>
      <c r="RJY58" s="205"/>
      <c r="RJZ58" s="205"/>
      <c r="RKA58" s="205"/>
      <c r="RKB58" s="205"/>
      <c r="RKC58" s="205"/>
      <c r="RKD58" s="205"/>
      <c r="RKE58" s="205"/>
      <c r="RKF58" s="205"/>
      <c r="RKG58" s="205"/>
      <c r="RKH58" s="205"/>
      <c r="RKI58" s="205"/>
      <c r="RKJ58" s="205"/>
      <c r="RKK58" s="205"/>
      <c r="RKL58" s="205"/>
      <c r="RKM58" s="205"/>
      <c r="RKN58" s="205"/>
      <c r="RKO58" s="205"/>
      <c r="RKP58" s="205"/>
      <c r="RKQ58" s="205"/>
      <c r="RKR58" s="205"/>
      <c r="RKS58" s="205"/>
      <c r="RKT58" s="205"/>
      <c r="RKU58" s="205"/>
      <c r="RKV58" s="205"/>
      <c r="RKW58" s="205"/>
      <c r="RKX58" s="205"/>
      <c r="RKY58" s="205"/>
      <c r="RKZ58" s="205"/>
      <c r="RLA58" s="205"/>
      <c r="RLB58" s="205"/>
      <c r="RLC58" s="205"/>
      <c r="RLD58" s="205"/>
      <c r="RLE58" s="205"/>
      <c r="RLF58" s="205"/>
      <c r="RLG58" s="205"/>
      <c r="RLH58" s="205"/>
      <c r="RLI58" s="205"/>
      <c r="RLJ58" s="205"/>
      <c r="RLK58" s="205"/>
      <c r="RLL58" s="205"/>
      <c r="RLM58" s="205"/>
      <c r="RLN58" s="205"/>
      <c r="RLO58" s="205"/>
      <c r="RLP58" s="205"/>
      <c r="RLQ58" s="205"/>
      <c r="RLR58" s="205"/>
      <c r="RLS58" s="205"/>
      <c r="RLT58" s="205"/>
      <c r="RLU58" s="205"/>
      <c r="RLV58" s="205"/>
      <c r="RLW58" s="205"/>
      <c r="RLX58" s="205"/>
      <c r="RLY58" s="205"/>
      <c r="RLZ58" s="205"/>
      <c r="RMA58" s="205"/>
      <c r="RMB58" s="205"/>
      <c r="RMC58" s="205"/>
      <c r="RMD58" s="205"/>
      <c r="RME58" s="205"/>
      <c r="RMF58" s="205"/>
      <c r="RMG58" s="205"/>
      <c r="RMH58" s="205"/>
      <c r="RMI58" s="205"/>
      <c r="RMJ58" s="205"/>
      <c r="RMK58" s="205"/>
      <c r="RML58" s="205"/>
      <c r="RMM58" s="205"/>
      <c r="RMN58" s="205"/>
      <c r="RMO58" s="205"/>
      <c r="RMP58" s="205"/>
      <c r="RMQ58" s="205"/>
      <c r="RMR58" s="205"/>
      <c r="RMS58" s="205"/>
      <c r="RMT58" s="205"/>
      <c r="RMU58" s="205"/>
      <c r="RMV58" s="205"/>
      <c r="RMW58" s="205"/>
      <c r="RMX58" s="205"/>
      <c r="RMY58" s="205"/>
      <c r="RMZ58" s="205"/>
      <c r="RNA58" s="205"/>
      <c r="RNB58" s="205"/>
      <c r="RNC58" s="205"/>
      <c r="RND58" s="205"/>
      <c r="RNE58" s="205"/>
      <c r="RNF58" s="205"/>
      <c r="RNG58" s="205"/>
      <c r="RNH58" s="205"/>
      <c r="RNI58" s="205"/>
      <c r="RNJ58" s="205"/>
      <c r="RNK58" s="205"/>
      <c r="RNL58" s="205"/>
      <c r="RNM58" s="205"/>
      <c r="RNN58" s="205"/>
      <c r="RNO58" s="205"/>
      <c r="RNP58" s="205"/>
      <c r="RNQ58" s="205"/>
      <c r="RNR58" s="205"/>
      <c r="RNS58" s="205"/>
      <c r="RNT58" s="205"/>
      <c r="RNU58" s="205"/>
      <c r="RNV58" s="205"/>
      <c r="RNW58" s="205"/>
      <c r="RNX58" s="205"/>
      <c r="RNY58" s="205"/>
      <c r="RNZ58" s="205"/>
      <c r="ROA58" s="205"/>
      <c r="ROB58" s="205"/>
      <c r="ROC58" s="205"/>
      <c r="ROD58" s="205"/>
      <c r="ROE58" s="205"/>
      <c r="ROF58" s="205"/>
      <c r="ROG58" s="205"/>
      <c r="ROH58" s="205"/>
      <c r="ROI58" s="205"/>
      <c r="ROJ58" s="205"/>
      <c r="ROK58" s="205"/>
      <c r="ROL58" s="205"/>
      <c r="ROM58" s="205"/>
      <c r="RON58" s="205"/>
      <c r="ROO58" s="205"/>
      <c r="ROP58" s="205"/>
      <c r="ROQ58" s="205"/>
      <c r="ROR58" s="205"/>
      <c r="ROS58" s="205"/>
      <c r="ROT58" s="205"/>
      <c r="ROU58" s="205"/>
      <c r="ROV58" s="205"/>
      <c r="ROW58" s="205"/>
      <c r="ROX58" s="205"/>
      <c r="ROY58" s="205"/>
      <c r="ROZ58" s="205"/>
      <c r="RPA58" s="205"/>
      <c r="RPB58" s="205"/>
      <c r="RPC58" s="205"/>
      <c r="RPD58" s="205"/>
      <c r="RPE58" s="205"/>
      <c r="RPF58" s="205"/>
      <c r="RPG58" s="205"/>
      <c r="RPH58" s="205"/>
      <c r="RPI58" s="205"/>
      <c r="RPJ58" s="205"/>
      <c r="RPK58" s="205"/>
      <c r="RPL58" s="205"/>
      <c r="RPM58" s="205"/>
      <c r="RPN58" s="205"/>
      <c r="RPO58" s="205"/>
      <c r="RPP58" s="205"/>
      <c r="RPQ58" s="205"/>
      <c r="RPR58" s="205"/>
      <c r="RPS58" s="205"/>
      <c r="RPT58" s="205"/>
      <c r="RPU58" s="205"/>
      <c r="RPV58" s="205"/>
      <c r="RPW58" s="205"/>
      <c r="RPX58" s="205"/>
      <c r="RPY58" s="205"/>
      <c r="RPZ58" s="205"/>
      <c r="RQA58" s="205"/>
      <c r="RQB58" s="205"/>
      <c r="RQC58" s="205"/>
      <c r="RQD58" s="205"/>
      <c r="RQE58" s="205"/>
      <c r="RQF58" s="205"/>
      <c r="RQG58" s="205"/>
      <c r="RQH58" s="205"/>
      <c r="RQI58" s="205"/>
      <c r="RQJ58" s="205"/>
      <c r="RQK58" s="205"/>
      <c r="RQL58" s="205"/>
      <c r="RQM58" s="205"/>
      <c r="RQN58" s="205"/>
      <c r="RQO58" s="205"/>
      <c r="RQP58" s="205"/>
      <c r="RQQ58" s="205"/>
      <c r="RQR58" s="205"/>
      <c r="RQS58" s="205"/>
      <c r="RQT58" s="205"/>
      <c r="RQU58" s="205"/>
      <c r="RQV58" s="205"/>
      <c r="RQW58" s="205"/>
      <c r="RQX58" s="205"/>
      <c r="RQY58" s="205"/>
      <c r="RQZ58" s="205"/>
      <c r="RRA58" s="205"/>
      <c r="RRB58" s="205"/>
      <c r="RRC58" s="205"/>
      <c r="RRD58" s="205"/>
      <c r="RRE58" s="205"/>
      <c r="RRF58" s="205"/>
      <c r="RRG58" s="205"/>
      <c r="RRH58" s="205"/>
      <c r="RRI58" s="205"/>
      <c r="RRJ58" s="205"/>
      <c r="RRK58" s="205"/>
      <c r="RRL58" s="205"/>
      <c r="RRM58" s="205"/>
      <c r="RRN58" s="205"/>
      <c r="RRO58" s="205"/>
      <c r="RRP58" s="205"/>
      <c r="RRQ58" s="205"/>
      <c r="RRR58" s="205"/>
      <c r="RRS58" s="205"/>
      <c r="RRT58" s="205"/>
      <c r="RRU58" s="205"/>
      <c r="RRV58" s="205"/>
      <c r="RRW58" s="205"/>
      <c r="RRX58" s="205"/>
      <c r="RRY58" s="205"/>
      <c r="RRZ58" s="205"/>
      <c r="RSA58" s="205"/>
      <c r="RSB58" s="205"/>
      <c r="RSC58" s="205"/>
      <c r="RSD58" s="205"/>
      <c r="RSE58" s="205"/>
      <c r="RSF58" s="205"/>
      <c r="RSG58" s="205"/>
      <c r="RSH58" s="205"/>
      <c r="RSI58" s="205"/>
      <c r="RSJ58" s="205"/>
      <c r="RSK58" s="205"/>
      <c r="RSL58" s="205"/>
      <c r="RSM58" s="205"/>
      <c r="RSN58" s="205"/>
      <c r="RSO58" s="205"/>
      <c r="RSP58" s="205"/>
      <c r="RSQ58" s="205"/>
      <c r="RSR58" s="205"/>
      <c r="RSS58" s="205"/>
      <c r="RST58" s="205"/>
      <c r="RSU58" s="205"/>
      <c r="RSV58" s="205"/>
      <c r="RSW58" s="205"/>
      <c r="RSX58" s="205"/>
      <c r="RSY58" s="205"/>
      <c r="RSZ58" s="205"/>
      <c r="RTA58" s="205"/>
      <c r="RTB58" s="205"/>
      <c r="RTC58" s="205"/>
      <c r="RTD58" s="205"/>
      <c r="RTE58" s="205"/>
      <c r="RTF58" s="205"/>
      <c r="RTG58" s="205"/>
      <c r="RTH58" s="205"/>
      <c r="RTI58" s="205"/>
      <c r="RTJ58" s="205"/>
      <c r="RTK58" s="205"/>
      <c r="RTL58" s="205"/>
      <c r="RTM58" s="205"/>
      <c r="RTN58" s="205"/>
      <c r="RTO58" s="205"/>
      <c r="RTP58" s="205"/>
      <c r="RTQ58" s="205"/>
      <c r="RTR58" s="205"/>
      <c r="RTS58" s="205"/>
      <c r="RTT58" s="205"/>
      <c r="RTU58" s="205"/>
      <c r="RTV58" s="205"/>
      <c r="RTW58" s="205"/>
      <c r="RTX58" s="205"/>
      <c r="RTY58" s="205"/>
      <c r="RTZ58" s="205"/>
      <c r="RUA58" s="205"/>
      <c r="RUB58" s="205"/>
      <c r="RUC58" s="205"/>
      <c r="RUD58" s="205"/>
      <c r="RUE58" s="205"/>
      <c r="RUF58" s="205"/>
      <c r="RUG58" s="205"/>
      <c r="RUH58" s="205"/>
      <c r="RUI58" s="205"/>
      <c r="RUJ58" s="205"/>
      <c r="RUK58" s="205"/>
      <c r="RUL58" s="205"/>
      <c r="RUM58" s="205"/>
      <c r="RUN58" s="205"/>
      <c r="RUO58" s="205"/>
      <c r="RUP58" s="205"/>
      <c r="RUQ58" s="205"/>
      <c r="RUR58" s="205"/>
      <c r="RUS58" s="205"/>
      <c r="RUT58" s="205"/>
      <c r="RUU58" s="205"/>
      <c r="RUV58" s="205"/>
      <c r="RUW58" s="205"/>
      <c r="RUX58" s="205"/>
      <c r="RUY58" s="205"/>
      <c r="RUZ58" s="205"/>
      <c r="RVA58" s="205"/>
      <c r="RVB58" s="205"/>
      <c r="RVC58" s="205"/>
      <c r="RVD58" s="205"/>
      <c r="RVE58" s="205"/>
      <c r="RVF58" s="205"/>
      <c r="RVG58" s="205"/>
      <c r="RVH58" s="205"/>
      <c r="RVI58" s="205"/>
      <c r="RVJ58" s="205"/>
      <c r="RVK58" s="205"/>
      <c r="RVL58" s="205"/>
      <c r="RVM58" s="205"/>
      <c r="RVN58" s="205"/>
      <c r="RVO58" s="205"/>
      <c r="RVP58" s="205"/>
      <c r="RVQ58" s="205"/>
      <c r="RVR58" s="205"/>
      <c r="RVS58" s="205"/>
      <c r="RVT58" s="205"/>
      <c r="RVU58" s="205"/>
      <c r="RVV58" s="205"/>
      <c r="RVW58" s="205"/>
      <c r="RVX58" s="205"/>
      <c r="RVY58" s="205"/>
      <c r="RVZ58" s="205"/>
      <c r="RWA58" s="205"/>
      <c r="RWB58" s="205"/>
      <c r="RWC58" s="205"/>
      <c r="RWD58" s="205"/>
      <c r="RWE58" s="205"/>
      <c r="RWF58" s="205"/>
      <c r="RWG58" s="205"/>
      <c r="RWH58" s="205"/>
      <c r="RWI58" s="205"/>
      <c r="RWJ58" s="205"/>
      <c r="RWK58" s="205"/>
      <c r="RWL58" s="205"/>
      <c r="RWM58" s="205"/>
      <c r="RWN58" s="205"/>
      <c r="RWO58" s="205"/>
      <c r="RWP58" s="205"/>
      <c r="RWQ58" s="205"/>
      <c r="RWR58" s="205"/>
      <c r="RWS58" s="205"/>
      <c r="RWT58" s="205"/>
      <c r="RWU58" s="205"/>
      <c r="RWV58" s="205"/>
      <c r="RWW58" s="205"/>
      <c r="RWX58" s="205"/>
      <c r="RWY58" s="205"/>
      <c r="RWZ58" s="205"/>
      <c r="RXA58" s="205"/>
      <c r="RXB58" s="205"/>
      <c r="RXC58" s="205"/>
      <c r="RXD58" s="205"/>
      <c r="RXE58" s="205"/>
      <c r="RXF58" s="205"/>
      <c r="RXG58" s="205"/>
      <c r="RXH58" s="205"/>
      <c r="RXI58" s="205"/>
      <c r="RXJ58" s="205"/>
      <c r="RXK58" s="205"/>
      <c r="RXL58" s="205"/>
      <c r="RXM58" s="205"/>
      <c r="RXN58" s="205"/>
      <c r="RXO58" s="205"/>
      <c r="RXP58" s="205"/>
      <c r="RXQ58" s="205"/>
      <c r="RXR58" s="205"/>
      <c r="RXS58" s="205"/>
      <c r="RXT58" s="205"/>
      <c r="RXU58" s="205"/>
      <c r="RXV58" s="205"/>
      <c r="RXW58" s="205"/>
      <c r="RXX58" s="205"/>
      <c r="RXY58" s="205"/>
      <c r="RXZ58" s="205"/>
      <c r="RYA58" s="205"/>
      <c r="RYB58" s="205"/>
      <c r="RYC58" s="205"/>
      <c r="RYD58" s="205"/>
      <c r="RYE58" s="205"/>
      <c r="RYF58" s="205"/>
      <c r="RYG58" s="205"/>
      <c r="RYH58" s="205"/>
      <c r="RYI58" s="205"/>
      <c r="RYJ58" s="205"/>
      <c r="RYK58" s="205"/>
      <c r="RYL58" s="205"/>
      <c r="RYM58" s="205"/>
      <c r="RYN58" s="205"/>
      <c r="RYO58" s="205"/>
      <c r="RYP58" s="205"/>
      <c r="RYQ58" s="205"/>
      <c r="RYR58" s="205"/>
      <c r="RYS58" s="205"/>
      <c r="RYT58" s="205"/>
      <c r="RYU58" s="205"/>
      <c r="RYV58" s="205"/>
      <c r="RYW58" s="205"/>
      <c r="RYX58" s="205"/>
      <c r="RYY58" s="205"/>
      <c r="RYZ58" s="205"/>
      <c r="RZA58" s="205"/>
      <c r="RZB58" s="205"/>
      <c r="RZC58" s="205"/>
      <c r="RZD58" s="205"/>
      <c r="RZE58" s="205"/>
      <c r="RZF58" s="205"/>
      <c r="RZG58" s="205"/>
      <c r="RZH58" s="205"/>
      <c r="RZI58" s="205"/>
      <c r="RZJ58" s="205"/>
      <c r="RZK58" s="205"/>
      <c r="RZL58" s="205"/>
      <c r="RZM58" s="205"/>
      <c r="RZN58" s="205"/>
      <c r="RZO58" s="205"/>
      <c r="RZP58" s="205"/>
      <c r="RZQ58" s="205"/>
      <c r="RZR58" s="205"/>
      <c r="RZS58" s="205"/>
      <c r="RZT58" s="205"/>
      <c r="RZU58" s="205"/>
      <c r="RZV58" s="205"/>
      <c r="RZW58" s="205"/>
      <c r="RZX58" s="205"/>
      <c r="RZY58" s="205"/>
      <c r="RZZ58" s="205"/>
      <c r="SAA58" s="205"/>
      <c r="SAB58" s="205"/>
      <c r="SAC58" s="205"/>
      <c r="SAD58" s="205"/>
      <c r="SAE58" s="205"/>
      <c r="SAF58" s="205"/>
      <c r="SAG58" s="205"/>
      <c r="SAH58" s="205"/>
      <c r="SAI58" s="205"/>
      <c r="SAJ58" s="205"/>
      <c r="SAK58" s="205"/>
      <c r="SAL58" s="205"/>
      <c r="SAM58" s="205"/>
      <c r="SAN58" s="205"/>
      <c r="SAO58" s="205"/>
      <c r="SAP58" s="205"/>
      <c r="SAQ58" s="205"/>
      <c r="SAR58" s="205"/>
      <c r="SAS58" s="205"/>
      <c r="SAT58" s="205"/>
      <c r="SAU58" s="205"/>
      <c r="SAV58" s="205"/>
      <c r="SAW58" s="205"/>
      <c r="SAX58" s="205"/>
      <c r="SAY58" s="205"/>
      <c r="SAZ58" s="205"/>
      <c r="SBA58" s="205"/>
      <c r="SBB58" s="205"/>
      <c r="SBC58" s="205"/>
      <c r="SBD58" s="205"/>
      <c r="SBE58" s="205"/>
      <c r="SBF58" s="205"/>
      <c r="SBG58" s="205"/>
      <c r="SBH58" s="205"/>
      <c r="SBI58" s="205"/>
      <c r="SBJ58" s="205"/>
      <c r="SBK58" s="205"/>
      <c r="SBL58" s="205"/>
      <c r="SBM58" s="205"/>
      <c r="SBN58" s="205"/>
      <c r="SBO58" s="205"/>
      <c r="SBP58" s="205"/>
      <c r="SBQ58" s="205"/>
      <c r="SBR58" s="205"/>
      <c r="SBS58" s="205"/>
      <c r="SBT58" s="205"/>
      <c r="SBU58" s="205"/>
      <c r="SBV58" s="205"/>
      <c r="SBW58" s="205"/>
      <c r="SBX58" s="205"/>
      <c r="SBY58" s="205"/>
      <c r="SBZ58" s="205"/>
      <c r="SCA58" s="205"/>
      <c r="SCB58" s="205"/>
      <c r="SCC58" s="205"/>
      <c r="SCD58" s="205"/>
      <c r="SCE58" s="205"/>
      <c r="SCF58" s="205"/>
      <c r="SCG58" s="205"/>
      <c r="SCH58" s="205"/>
      <c r="SCI58" s="205"/>
      <c r="SCJ58" s="205"/>
      <c r="SCK58" s="205"/>
      <c r="SCL58" s="205"/>
      <c r="SCM58" s="205"/>
      <c r="SCN58" s="205"/>
      <c r="SCO58" s="205"/>
      <c r="SCP58" s="205"/>
      <c r="SCQ58" s="205"/>
      <c r="SCR58" s="205"/>
      <c r="SCS58" s="205"/>
      <c r="SCT58" s="205"/>
      <c r="SCU58" s="205"/>
      <c r="SCV58" s="205"/>
      <c r="SCW58" s="205"/>
      <c r="SCX58" s="205"/>
      <c r="SCY58" s="205"/>
      <c r="SCZ58" s="205"/>
      <c r="SDA58" s="205"/>
      <c r="SDB58" s="205"/>
      <c r="SDC58" s="205"/>
      <c r="SDD58" s="205"/>
      <c r="SDE58" s="205"/>
      <c r="SDF58" s="205"/>
      <c r="SDG58" s="205"/>
      <c r="SDH58" s="205"/>
      <c r="SDI58" s="205"/>
      <c r="SDJ58" s="205"/>
      <c r="SDK58" s="205"/>
      <c r="SDL58" s="205"/>
      <c r="SDM58" s="205"/>
      <c r="SDN58" s="205"/>
      <c r="SDO58" s="205"/>
      <c r="SDP58" s="205"/>
      <c r="SDQ58" s="205"/>
      <c r="SDR58" s="205"/>
      <c r="SDS58" s="205"/>
      <c r="SDT58" s="205"/>
      <c r="SDU58" s="205"/>
      <c r="SDV58" s="205"/>
      <c r="SDW58" s="205"/>
      <c r="SDX58" s="205"/>
      <c r="SDY58" s="205"/>
      <c r="SDZ58" s="205"/>
      <c r="SEA58" s="205"/>
      <c r="SEB58" s="205"/>
      <c r="SEC58" s="205"/>
      <c r="SED58" s="205"/>
      <c r="SEE58" s="205"/>
      <c r="SEF58" s="205"/>
      <c r="SEG58" s="205"/>
      <c r="SEH58" s="205"/>
      <c r="SEI58" s="205"/>
      <c r="SEJ58" s="205"/>
      <c r="SEK58" s="205"/>
      <c r="SEL58" s="205"/>
      <c r="SEM58" s="205"/>
      <c r="SEN58" s="205"/>
      <c r="SEO58" s="205"/>
      <c r="SEP58" s="205"/>
      <c r="SEQ58" s="205"/>
      <c r="SER58" s="205"/>
      <c r="SES58" s="205"/>
      <c r="SET58" s="205"/>
      <c r="SEU58" s="205"/>
      <c r="SEV58" s="205"/>
      <c r="SEW58" s="205"/>
      <c r="SEX58" s="205"/>
      <c r="SEY58" s="205"/>
      <c r="SEZ58" s="205"/>
      <c r="SFA58" s="205"/>
      <c r="SFB58" s="205"/>
      <c r="SFC58" s="205"/>
      <c r="SFD58" s="205"/>
      <c r="SFE58" s="205"/>
      <c r="SFF58" s="205"/>
      <c r="SFG58" s="205"/>
      <c r="SFH58" s="205"/>
      <c r="SFI58" s="205"/>
      <c r="SFJ58" s="205"/>
      <c r="SFK58" s="205"/>
      <c r="SFL58" s="205"/>
      <c r="SFM58" s="205"/>
      <c r="SFN58" s="205"/>
      <c r="SFO58" s="205"/>
      <c r="SFP58" s="205"/>
      <c r="SFQ58" s="205"/>
      <c r="SFR58" s="205"/>
      <c r="SFS58" s="205"/>
      <c r="SFT58" s="205"/>
      <c r="SFU58" s="205"/>
      <c r="SFV58" s="205"/>
      <c r="SFW58" s="205"/>
      <c r="SFX58" s="205"/>
      <c r="SFY58" s="205"/>
      <c r="SFZ58" s="205"/>
      <c r="SGA58" s="205"/>
      <c r="SGB58" s="205"/>
      <c r="SGC58" s="205"/>
      <c r="SGD58" s="205"/>
      <c r="SGE58" s="205"/>
      <c r="SGF58" s="205"/>
      <c r="SGG58" s="205"/>
      <c r="SGH58" s="205"/>
      <c r="SGI58" s="205"/>
      <c r="SGJ58" s="205"/>
      <c r="SGK58" s="205"/>
      <c r="SGL58" s="205"/>
      <c r="SGM58" s="205"/>
      <c r="SGN58" s="205"/>
      <c r="SGO58" s="205"/>
      <c r="SGP58" s="205"/>
      <c r="SGQ58" s="205"/>
      <c r="SGR58" s="205"/>
      <c r="SGS58" s="205"/>
      <c r="SGT58" s="205"/>
      <c r="SGU58" s="205"/>
      <c r="SGV58" s="205"/>
      <c r="SGW58" s="205"/>
      <c r="SGX58" s="205"/>
      <c r="SGY58" s="205"/>
      <c r="SGZ58" s="205"/>
      <c r="SHA58" s="205"/>
      <c r="SHB58" s="205"/>
      <c r="SHC58" s="205"/>
      <c r="SHD58" s="205"/>
      <c r="SHE58" s="205"/>
      <c r="SHF58" s="205"/>
      <c r="SHG58" s="205"/>
      <c r="SHH58" s="205"/>
      <c r="SHI58" s="205"/>
      <c r="SHJ58" s="205"/>
      <c r="SHK58" s="205"/>
      <c r="SHL58" s="205"/>
      <c r="SHM58" s="205"/>
      <c r="SHN58" s="205"/>
      <c r="SHO58" s="205"/>
      <c r="SHP58" s="205"/>
      <c r="SHQ58" s="205"/>
      <c r="SHR58" s="205"/>
      <c r="SHS58" s="205"/>
      <c r="SHT58" s="205"/>
      <c r="SHU58" s="205"/>
      <c r="SHV58" s="205"/>
      <c r="SHW58" s="205"/>
      <c r="SHX58" s="205"/>
      <c r="SHY58" s="205"/>
      <c r="SHZ58" s="205"/>
      <c r="SIA58" s="205"/>
      <c r="SIB58" s="205"/>
      <c r="SIC58" s="205"/>
      <c r="SID58" s="205"/>
      <c r="SIE58" s="205"/>
      <c r="SIF58" s="205"/>
      <c r="SIG58" s="205"/>
      <c r="SIH58" s="205"/>
      <c r="SII58" s="205"/>
      <c r="SIJ58" s="205"/>
      <c r="SIK58" s="205"/>
      <c r="SIL58" s="205"/>
      <c r="SIM58" s="205"/>
      <c r="SIN58" s="205"/>
      <c r="SIO58" s="205"/>
      <c r="SIP58" s="205"/>
      <c r="SIQ58" s="205"/>
      <c r="SIR58" s="205"/>
      <c r="SIS58" s="205"/>
      <c r="SIT58" s="205"/>
      <c r="SIU58" s="205"/>
      <c r="SIV58" s="205"/>
      <c r="SIW58" s="205"/>
      <c r="SIX58" s="205"/>
      <c r="SIY58" s="205"/>
      <c r="SIZ58" s="205"/>
      <c r="SJA58" s="205"/>
      <c r="SJB58" s="205"/>
      <c r="SJC58" s="205"/>
      <c r="SJD58" s="205"/>
      <c r="SJE58" s="205"/>
      <c r="SJF58" s="205"/>
      <c r="SJG58" s="205"/>
      <c r="SJH58" s="205"/>
      <c r="SJI58" s="205"/>
      <c r="SJJ58" s="205"/>
      <c r="SJK58" s="205"/>
      <c r="SJL58" s="205"/>
      <c r="SJM58" s="205"/>
      <c r="SJN58" s="205"/>
      <c r="SJO58" s="205"/>
      <c r="SJP58" s="205"/>
      <c r="SJQ58" s="205"/>
      <c r="SJR58" s="205"/>
      <c r="SJS58" s="205"/>
      <c r="SJT58" s="205"/>
      <c r="SJU58" s="205"/>
      <c r="SJV58" s="205"/>
      <c r="SJW58" s="205"/>
      <c r="SJX58" s="205"/>
      <c r="SJY58" s="205"/>
      <c r="SJZ58" s="205"/>
      <c r="SKA58" s="205"/>
      <c r="SKB58" s="205"/>
      <c r="SKC58" s="205"/>
      <c r="SKD58" s="205"/>
      <c r="SKE58" s="205"/>
      <c r="SKF58" s="205"/>
      <c r="SKG58" s="205"/>
      <c r="SKH58" s="205"/>
      <c r="SKI58" s="205"/>
      <c r="SKJ58" s="205"/>
      <c r="SKK58" s="205"/>
      <c r="SKL58" s="205"/>
      <c r="SKM58" s="205"/>
      <c r="SKN58" s="205"/>
      <c r="SKO58" s="205"/>
      <c r="SKP58" s="205"/>
      <c r="SKQ58" s="205"/>
      <c r="SKR58" s="205"/>
      <c r="SKS58" s="205"/>
      <c r="SKT58" s="205"/>
      <c r="SKU58" s="205"/>
      <c r="SKV58" s="205"/>
      <c r="SKW58" s="205"/>
      <c r="SKX58" s="205"/>
      <c r="SKY58" s="205"/>
      <c r="SKZ58" s="205"/>
      <c r="SLA58" s="205"/>
      <c r="SLB58" s="205"/>
      <c r="SLC58" s="205"/>
      <c r="SLD58" s="205"/>
      <c r="SLE58" s="205"/>
      <c r="SLF58" s="205"/>
      <c r="SLG58" s="205"/>
      <c r="SLH58" s="205"/>
      <c r="SLI58" s="205"/>
      <c r="SLJ58" s="205"/>
      <c r="SLK58" s="205"/>
      <c r="SLL58" s="205"/>
      <c r="SLM58" s="205"/>
      <c r="SLN58" s="205"/>
      <c r="SLO58" s="205"/>
      <c r="SLP58" s="205"/>
      <c r="SLQ58" s="205"/>
      <c r="SLR58" s="205"/>
      <c r="SLS58" s="205"/>
      <c r="SLT58" s="205"/>
      <c r="SLU58" s="205"/>
      <c r="SLV58" s="205"/>
      <c r="SLW58" s="205"/>
      <c r="SLX58" s="205"/>
      <c r="SLY58" s="205"/>
      <c r="SLZ58" s="205"/>
      <c r="SMA58" s="205"/>
      <c r="SMB58" s="205"/>
      <c r="SMC58" s="205"/>
      <c r="SMD58" s="205"/>
      <c r="SME58" s="205"/>
      <c r="SMF58" s="205"/>
      <c r="SMG58" s="205"/>
      <c r="SMH58" s="205"/>
      <c r="SMI58" s="205"/>
      <c r="SMJ58" s="205"/>
      <c r="SMK58" s="205"/>
      <c r="SML58" s="205"/>
      <c r="SMM58" s="205"/>
      <c r="SMN58" s="205"/>
      <c r="SMO58" s="205"/>
      <c r="SMP58" s="205"/>
      <c r="SMQ58" s="205"/>
      <c r="SMR58" s="205"/>
      <c r="SMS58" s="205"/>
      <c r="SMT58" s="205"/>
      <c r="SMU58" s="205"/>
      <c r="SMV58" s="205"/>
      <c r="SMW58" s="205"/>
      <c r="SMX58" s="205"/>
      <c r="SMY58" s="205"/>
      <c r="SMZ58" s="205"/>
      <c r="SNA58" s="205"/>
      <c r="SNB58" s="205"/>
      <c r="SNC58" s="205"/>
      <c r="SND58" s="205"/>
      <c r="SNE58" s="205"/>
      <c r="SNF58" s="205"/>
      <c r="SNG58" s="205"/>
      <c r="SNH58" s="205"/>
      <c r="SNI58" s="205"/>
      <c r="SNJ58" s="205"/>
      <c r="SNK58" s="205"/>
      <c r="SNL58" s="205"/>
      <c r="SNM58" s="205"/>
      <c r="SNN58" s="205"/>
      <c r="SNO58" s="205"/>
      <c r="SNP58" s="205"/>
      <c r="SNQ58" s="205"/>
      <c r="SNR58" s="205"/>
      <c r="SNS58" s="205"/>
      <c r="SNT58" s="205"/>
      <c r="SNU58" s="205"/>
      <c r="SNV58" s="205"/>
      <c r="SNW58" s="205"/>
      <c r="SNX58" s="205"/>
      <c r="SNY58" s="205"/>
      <c r="SNZ58" s="205"/>
      <c r="SOA58" s="205"/>
      <c r="SOB58" s="205"/>
      <c r="SOC58" s="205"/>
      <c r="SOD58" s="205"/>
      <c r="SOE58" s="205"/>
      <c r="SOF58" s="205"/>
      <c r="SOG58" s="205"/>
      <c r="SOH58" s="205"/>
      <c r="SOI58" s="205"/>
      <c r="SOJ58" s="205"/>
      <c r="SOK58" s="205"/>
      <c r="SOL58" s="205"/>
      <c r="SOM58" s="205"/>
      <c r="SON58" s="205"/>
      <c r="SOO58" s="205"/>
      <c r="SOP58" s="205"/>
      <c r="SOQ58" s="205"/>
      <c r="SOR58" s="205"/>
      <c r="SOS58" s="205"/>
      <c r="SOT58" s="205"/>
      <c r="SOU58" s="205"/>
      <c r="SOV58" s="205"/>
      <c r="SOW58" s="205"/>
      <c r="SOX58" s="205"/>
      <c r="SOY58" s="205"/>
      <c r="SOZ58" s="205"/>
      <c r="SPA58" s="205"/>
      <c r="SPB58" s="205"/>
      <c r="SPC58" s="205"/>
      <c r="SPD58" s="205"/>
      <c r="SPE58" s="205"/>
      <c r="SPF58" s="205"/>
      <c r="SPG58" s="205"/>
      <c r="SPH58" s="205"/>
      <c r="SPI58" s="205"/>
      <c r="SPJ58" s="205"/>
      <c r="SPK58" s="205"/>
      <c r="SPL58" s="205"/>
      <c r="SPM58" s="205"/>
      <c r="SPN58" s="205"/>
      <c r="SPO58" s="205"/>
      <c r="SPP58" s="205"/>
      <c r="SPQ58" s="205"/>
      <c r="SPR58" s="205"/>
      <c r="SPS58" s="205"/>
      <c r="SPT58" s="205"/>
      <c r="SPU58" s="205"/>
      <c r="SPV58" s="205"/>
      <c r="SPW58" s="205"/>
      <c r="SPX58" s="205"/>
      <c r="SPY58" s="205"/>
      <c r="SPZ58" s="205"/>
      <c r="SQA58" s="205"/>
      <c r="SQB58" s="205"/>
      <c r="SQC58" s="205"/>
      <c r="SQD58" s="205"/>
      <c r="SQE58" s="205"/>
      <c r="SQF58" s="205"/>
      <c r="SQG58" s="205"/>
      <c r="SQH58" s="205"/>
      <c r="SQI58" s="205"/>
      <c r="SQJ58" s="205"/>
      <c r="SQK58" s="205"/>
      <c r="SQL58" s="205"/>
      <c r="SQM58" s="205"/>
      <c r="SQN58" s="205"/>
      <c r="SQO58" s="205"/>
      <c r="SQP58" s="205"/>
      <c r="SQQ58" s="205"/>
      <c r="SQR58" s="205"/>
      <c r="SQS58" s="205"/>
      <c r="SQT58" s="205"/>
      <c r="SQU58" s="205"/>
      <c r="SQV58" s="205"/>
      <c r="SQW58" s="205"/>
      <c r="SQX58" s="205"/>
      <c r="SQY58" s="205"/>
      <c r="SQZ58" s="205"/>
      <c r="SRA58" s="205"/>
      <c r="SRB58" s="205"/>
      <c r="SRC58" s="205"/>
      <c r="SRD58" s="205"/>
      <c r="SRE58" s="205"/>
      <c r="SRF58" s="205"/>
      <c r="SRG58" s="205"/>
      <c r="SRH58" s="205"/>
      <c r="SRI58" s="205"/>
      <c r="SRJ58" s="205"/>
      <c r="SRK58" s="205"/>
      <c r="SRL58" s="205"/>
      <c r="SRM58" s="205"/>
      <c r="SRN58" s="205"/>
      <c r="SRO58" s="205"/>
      <c r="SRP58" s="205"/>
      <c r="SRQ58" s="205"/>
      <c r="SRR58" s="205"/>
      <c r="SRS58" s="205"/>
      <c r="SRT58" s="205"/>
      <c r="SRU58" s="205"/>
      <c r="SRV58" s="205"/>
      <c r="SRW58" s="205"/>
      <c r="SRX58" s="205"/>
      <c r="SRY58" s="205"/>
      <c r="SRZ58" s="205"/>
      <c r="SSA58" s="205"/>
      <c r="SSB58" s="205"/>
      <c r="SSC58" s="205"/>
      <c r="SSD58" s="205"/>
      <c r="SSE58" s="205"/>
      <c r="SSF58" s="205"/>
      <c r="SSG58" s="205"/>
      <c r="SSH58" s="205"/>
      <c r="SSI58" s="205"/>
      <c r="SSJ58" s="205"/>
      <c r="SSK58" s="205"/>
      <c r="SSL58" s="205"/>
      <c r="SSM58" s="205"/>
      <c r="SSN58" s="205"/>
      <c r="SSO58" s="205"/>
      <c r="SSP58" s="205"/>
      <c r="SSQ58" s="205"/>
      <c r="SSR58" s="205"/>
      <c r="SSS58" s="205"/>
      <c r="SST58" s="205"/>
      <c r="SSU58" s="205"/>
      <c r="SSV58" s="205"/>
      <c r="SSW58" s="205"/>
      <c r="SSX58" s="205"/>
      <c r="SSY58" s="205"/>
      <c r="SSZ58" s="205"/>
      <c r="STA58" s="205"/>
      <c r="STB58" s="205"/>
      <c r="STC58" s="205"/>
      <c r="STD58" s="205"/>
      <c r="STE58" s="205"/>
      <c r="STF58" s="205"/>
      <c r="STG58" s="205"/>
      <c r="STH58" s="205"/>
      <c r="STI58" s="205"/>
      <c r="STJ58" s="205"/>
      <c r="STK58" s="205"/>
      <c r="STL58" s="205"/>
      <c r="STM58" s="205"/>
      <c r="STN58" s="205"/>
      <c r="STO58" s="205"/>
      <c r="STP58" s="205"/>
      <c r="STQ58" s="205"/>
      <c r="STR58" s="205"/>
      <c r="STS58" s="205"/>
      <c r="STT58" s="205"/>
      <c r="STU58" s="205"/>
      <c r="STV58" s="205"/>
      <c r="STW58" s="205"/>
      <c r="STX58" s="205"/>
      <c r="STY58" s="205"/>
      <c r="STZ58" s="205"/>
      <c r="SUA58" s="205"/>
      <c r="SUB58" s="205"/>
      <c r="SUC58" s="205"/>
      <c r="SUD58" s="205"/>
      <c r="SUE58" s="205"/>
      <c r="SUF58" s="205"/>
      <c r="SUG58" s="205"/>
      <c r="SUH58" s="205"/>
      <c r="SUI58" s="205"/>
      <c r="SUJ58" s="205"/>
      <c r="SUK58" s="205"/>
      <c r="SUL58" s="205"/>
      <c r="SUM58" s="205"/>
      <c r="SUN58" s="205"/>
      <c r="SUO58" s="205"/>
      <c r="SUP58" s="205"/>
      <c r="SUQ58" s="205"/>
      <c r="SUR58" s="205"/>
      <c r="SUS58" s="205"/>
      <c r="SUT58" s="205"/>
      <c r="SUU58" s="205"/>
      <c r="SUV58" s="205"/>
      <c r="SUW58" s="205"/>
      <c r="SUX58" s="205"/>
      <c r="SUY58" s="205"/>
      <c r="SUZ58" s="205"/>
      <c r="SVA58" s="205"/>
      <c r="SVB58" s="205"/>
      <c r="SVC58" s="205"/>
      <c r="SVD58" s="205"/>
      <c r="SVE58" s="205"/>
      <c r="SVF58" s="205"/>
      <c r="SVG58" s="205"/>
      <c r="SVH58" s="205"/>
      <c r="SVI58" s="205"/>
      <c r="SVJ58" s="205"/>
      <c r="SVK58" s="205"/>
      <c r="SVL58" s="205"/>
      <c r="SVM58" s="205"/>
      <c r="SVN58" s="205"/>
      <c r="SVO58" s="205"/>
      <c r="SVP58" s="205"/>
      <c r="SVQ58" s="205"/>
      <c r="SVR58" s="205"/>
      <c r="SVS58" s="205"/>
      <c r="SVT58" s="205"/>
      <c r="SVU58" s="205"/>
      <c r="SVV58" s="205"/>
      <c r="SVW58" s="205"/>
      <c r="SVX58" s="205"/>
      <c r="SVY58" s="205"/>
      <c r="SVZ58" s="205"/>
      <c r="SWA58" s="205"/>
      <c r="SWB58" s="205"/>
      <c r="SWC58" s="205"/>
      <c r="SWD58" s="205"/>
      <c r="SWE58" s="205"/>
      <c r="SWF58" s="205"/>
      <c r="SWG58" s="205"/>
      <c r="SWH58" s="205"/>
      <c r="SWI58" s="205"/>
      <c r="SWJ58" s="205"/>
      <c r="SWK58" s="205"/>
      <c r="SWL58" s="205"/>
      <c r="SWM58" s="205"/>
      <c r="SWN58" s="205"/>
      <c r="SWO58" s="205"/>
      <c r="SWP58" s="205"/>
      <c r="SWQ58" s="205"/>
      <c r="SWR58" s="205"/>
      <c r="SWS58" s="205"/>
      <c r="SWT58" s="205"/>
      <c r="SWU58" s="205"/>
      <c r="SWV58" s="205"/>
      <c r="SWW58" s="205"/>
      <c r="SWX58" s="205"/>
      <c r="SWY58" s="205"/>
      <c r="SWZ58" s="205"/>
      <c r="SXA58" s="205"/>
      <c r="SXB58" s="205"/>
      <c r="SXC58" s="205"/>
      <c r="SXD58" s="205"/>
      <c r="SXE58" s="205"/>
      <c r="SXF58" s="205"/>
      <c r="SXG58" s="205"/>
      <c r="SXH58" s="205"/>
      <c r="SXI58" s="205"/>
      <c r="SXJ58" s="205"/>
      <c r="SXK58" s="205"/>
      <c r="SXL58" s="205"/>
      <c r="SXM58" s="205"/>
      <c r="SXN58" s="205"/>
      <c r="SXO58" s="205"/>
      <c r="SXP58" s="205"/>
      <c r="SXQ58" s="205"/>
      <c r="SXR58" s="205"/>
      <c r="SXS58" s="205"/>
      <c r="SXT58" s="205"/>
      <c r="SXU58" s="205"/>
      <c r="SXV58" s="205"/>
      <c r="SXW58" s="205"/>
      <c r="SXX58" s="205"/>
      <c r="SXY58" s="205"/>
      <c r="SXZ58" s="205"/>
      <c r="SYA58" s="205"/>
      <c r="SYB58" s="205"/>
      <c r="SYC58" s="205"/>
      <c r="SYD58" s="205"/>
      <c r="SYE58" s="205"/>
      <c r="SYF58" s="205"/>
      <c r="SYG58" s="205"/>
      <c r="SYH58" s="205"/>
      <c r="SYI58" s="205"/>
      <c r="SYJ58" s="205"/>
      <c r="SYK58" s="205"/>
      <c r="SYL58" s="205"/>
      <c r="SYM58" s="205"/>
      <c r="SYN58" s="205"/>
      <c r="SYO58" s="205"/>
      <c r="SYP58" s="205"/>
      <c r="SYQ58" s="205"/>
      <c r="SYR58" s="205"/>
      <c r="SYS58" s="205"/>
      <c r="SYT58" s="205"/>
      <c r="SYU58" s="205"/>
      <c r="SYV58" s="205"/>
      <c r="SYW58" s="205"/>
      <c r="SYX58" s="205"/>
      <c r="SYY58" s="205"/>
      <c r="SYZ58" s="205"/>
      <c r="SZA58" s="205"/>
      <c r="SZB58" s="205"/>
      <c r="SZC58" s="205"/>
      <c r="SZD58" s="205"/>
      <c r="SZE58" s="205"/>
      <c r="SZF58" s="205"/>
      <c r="SZG58" s="205"/>
      <c r="SZH58" s="205"/>
      <c r="SZI58" s="205"/>
      <c r="SZJ58" s="205"/>
      <c r="SZK58" s="205"/>
      <c r="SZL58" s="205"/>
      <c r="SZM58" s="205"/>
      <c r="SZN58" s="205"/>
      <c r="SZO58" s="205"/>
      <c r="SZP58" s="205"/>
      <c r="SZQ58" s="205"/>
      <c r="SZR58" s="205"/>
      <c r="SZS58" s="205"/>
      <c r="SZT58" s="205"/>
      <c r="SZU58" s="205"/>
      <c r="SZV58" s="205"/>
      <c r="SZW58" s="205"/>
      <c r="SZX58" s="205"/>
      <c r="SZY58" s="205"/>
      <c r="SZZ58" s="205"/>
      <c r="TAA58" s="205"/>
      <c r="TAB58" s="205"/>
      <c r="TAC58" s="205"/>
      <c r="TAD58" s="205"/>
      <c r="TAE58" s="205"/>
      <c r="TAF58" s="205"/>
      <c r="TAG58" s="205"/>
      <c r="TAH58" s="205"/>
      <c r="TAI58" s="205"/>
      <c r="TAJ58" s="205"/>
      <c r="TAK58" s="205"/>
      <c r="TAL58" s="205"/>
      <c r="TAM58" s="205"/>
      <c r="TAN58" s="205"/>
      <c r="TAO58" s="205"/>
      <c r="TAP58" s="205"/>
      <c r="TAQ58" s="205"/>
      <c r="TAR58" s="205"/>
      <c r="TAS58" s="205"/>
      <c r="TAT58" s="205"/>
      <c r="TAU58" s="205"/>
      <c r="TAV58" s="205"/>
      <c r="TAW58" s="205"/>
      <c r="TAX58" s="205"/>
      <c r="TAY58" s="205"/>
      <c r="TAZ58" s="205"/>
      <c r="TBA58" s="205"/>
      <c r="TBB58" s="205"/>
      <c r="TBC58" s="205"/>
      <c r="TBD58" s="205"/>
      <c r="TBE58" s="205"/>
      <c r="TBF58" s="205"/>
      <c r="TBG58" s="205"/>
      <c r="TBH58" s="205"/>
      <c r="TBI58" s="205"/>
      <c r="TBJ58" s="205"/>
      <c r="TBK58" s="205"/>
      <c r="TBL58" s="205"/>
      <c r="TBM58" s="205"/>
      <c r="TBN58" s="205"/>
      <c r="TBO58" s="205"/>
      <c r="TBP58" s="205"/>
      <c r="TBQ58" s="205"/>
      <c r="TBR58" s="205"/>
      <c r="TBS58" s="205"/>
      <c r="TBT58" s="205"/>
      <c r="TBU58" s="205"/>
      <c r="TBV58" s="205"/>
      <c r="TBW58" s="205"/>
      <c r="TBX58" s="205"/>
      <c r="TBY58" s="205"/>
      <c r="TBZ58" s="205"/>
      <c r="TCA58" s="205"/>
      <c r="TCB58" s="205"/>
      <c r="TCC58" s="205"/>
      <c r="TCD58" s="205"/>
      <c r="TCE58" s="205"/>
      <c r="TCF58" s="205"/>
      <c r="TCG58" s="205"/>
      <c r="TCH58" s="205"/>
      <c r="TCI58" s="205"/>
      <c r="TCJ58" s="205"/>
      <c r="TCK58" s="205"/>
      <c r="TCL58" s="205"/>
      <c r="TCM58" s="205"/>
      <c r="TCN58" s="205"/>
      <c r="TCO58" s="205"/>
      <c r="TCP58" s="205"/>
      <c r="TCQ58" s="205"/>
      <c r="TCR58" s="205"/>
      <c r="TCS58" s="205"/>
      <c r="TCT58" s="205"/>
      <c r="TCU58" s="205"/>
      <c r="TCV58" s="205"/>
      <c r="TCW58" s="205"/>
      <c r="TCX58" s="205"/>
      <c r="TCY58" s="205"/>
      <c r="TCZ58" s="205"/>
      <c r="TDA58" s="205"/>
      <c r="TDB58" s="205"/>
      <c r="TDC58" s="205"/>
      <c r="TDD58" s="205"/>
      <c r="TDE58" s="205"/>
      <c r="TDF58" s="205"/>
      <c r="TDG58" s="205"/>
      <c r="TDH58" s="205"/>
      <c r="TDI58" s="205"/>
      <c r="TDJ58" s="205"/>
      <c r="TDK58" s="205"/>
      <c r="TDL58" s="205"/>
      <c r="TDM58" s="205"/>
      <c r="TDN58" s="205"/>
      <c r="TDO58" s="205"/>
      <c r="TDP58" s="205"/>
      <c r="TDQ58" s="205"/>
      <c r="TDR58" s="205"/>
      <c r="TDS58" s="205"/>
      <c r="TDT58" s="205"/>
      <c r="TDU58" s="205"/>
      <c r="TDV58" s="205"/>
      <c r="TDW58" s="205"/>
      <c r="TDX58" s="205"/>
      <c r="TDY58" s="205"/>
      <c r="TDZ58" s="205"/>
      <c r="TEA58" s="205"/>
      <c r="TEB58" s="205"/>
      <c r="TEC58" s="205"/>
      <c r="TED58" s="205"/>
      <c r="TEE58" s="205"/>
      <c r="TEF58" s="205"/>
      <c r="TEG58" s="205"/>
      <c r="TEH58" s="205"/>
      <c r="TEI58" s="205"/>
      <c r="TEJ58" s="205"/>
      <c r="TEK58" s="205"/>
      <c r="TEL58" s="205"/>
      <c r="TEM58" s="205"/>
      <c r="TEN58" s="205"/>
      <c r="TEO58" s="205"/>
      <c r="TEP58" s="205"/>
      <c r="TEQ58" s="205"/>
      <c r="TER58" s="205"/>
      <c r="TES58" s="205"/>
      <c r="TET58" s="205"/>
      <c r="TEU58" s="205"/>
      <c r="TEV58" s="205"/>
      <c r="TEW58" s="205"/>
      <c r="TEX58" s="205"/>
      <c r="TEY58" s="205"/>
      <c r="TEZ58" s="205"/>
      <c r="TFA58" s="205"/>
      <c r="TFB58" s="205"/>
      <c r="TFC58" s="205"/>
      <c r="TFD58" s="205"/>
      <c r="TFE58" s="205"/>
      <c r="TFF58" s="205"/>
      <c r="TFG58" s="205"/>
      <c r="TFH58" s="205"/>
      <c r="TFI58" s="205"/>
      <c r="TFJ58" s="205"/>
      <c r="TFK58" s="205"/>
      <c r="TFL58" s="205"/>
      <c r="TFM58" s="205"/>
      <c r="TFN58" s="205"/>
      <c r="TFO58" s="205"/>
      <c r="TFP58" s="205"/>
      <c r="TFQ58" s="205"/>
      <c r="TFR58" s="205"/>
      <c r="TFS58" s="205"/>
      <c r="TFT58" s="205"/>
      <c r="TFU58" s="205"/>
      <c r="TFV58" s="205"/>
      <c r="TFW58" s="205"/>
      <c r="TFX58" s="205"/>
      <c r="TFY58" s="205"/>
      <c r="TFZ58" s="205"/>
      <c r="TGA58" s="205"/>
      <c r="TGB58" s="205"/>
      <c r="TGC58" s="205"/>
      <c r="TGD58" s="205"/>
      <c r="TGE58" s="205"/>
      <c r="TGF58" s="205"/>
      <c r="TGG58" s="205"/>
      <c r="TGH58" s="205"/>
      <c r="TGI58" s="205"/>
      <c r="TGJ58" s="205"/>
      <c r="TGK58" s="205"/>
      <c r="TGL58" s="205"/>
      <c r="TGM58" s="205"/>
      <c r="TGN58" s="205"/>
      <c r="TGO58" s="205"/>
      <c r="TGP58" s="205"/>
      <c r="TGQ58" s="205"/>
      <c r="TGR58" s="205"/>
      <c r="TGS58" s="205"/>
      <c r="TGT58" s="205"/>
      <c r="TGU58" s="205"/>
      <c r="TGV58" s="205"/>
      <c r="TGW58" s="205"/>
      <c r="TGX58" s="205"/>
      <c r="TGY58" s="205"/>
      <c r="TGZ58" s="205"/>
      <c r="THA58" s="205"/>
      <c r="THB58" s="205"/>
      <c r="THC58" s="205"/>
      <c r="THD58" s="205"/>
      <c r="THE58" s="205"/>
      <c r="THF58" s="205"/>
      <c r="THG58" s="205"/>
      <c r="THH58" s="205"/>
      <c r="THI58" s="205"/>
      <c r="THJ58" s="205"/>
      <c r="THK58" s="205"/>
      <c r="THL58" s="205"/>
      <c r="THM58" s="205"/>
      <c r="THN58" s="205"/>
      <c r="THO58" s="205"/>
      <c r="THP58" s="205"/>
      <c r="THQ58" s="205"/>
      <c r="THR58" s="205"/>
      <c r="THS58" s="205"/>
      <c r="THT58" s="205"/>
      <c r="THU58" s="205"/>
      <c r="THV58" s="205"/>
      <c r="THW58" s="205"/>
      <c r="THX58" s="205"/>
      <c r="THY58" s="205"/>
      <c r="THZ58" s="205"/>
      <c r="TIA58" s="205"/>
      <c r="TIB58" s="205"/>
      <c r="TIC58" s="205"/>
      <c r="TID58" s="205"/>
      <c r="TIE58" s="205"/>
      <c r="TIF58" s="205"/>
      <c r="TIG58" s="205"/>
      <c r="TIH58" s="205"/>
      <c r="TII58" s="205"/>
      <c r="TIJ58" s="205"/>
      <c r="TIK58" s="205"/>
      <c r="TIL58" s="205"/>
      <c r="TIM58" s="205"/>
      <c r="TIN58" s="205"/>
      <c r="TIO58" s="205"/>
      <c r="TIP58" s="205"/>
      <c r="TIQ58" s="205"/>
      <c r="TIR58" s="205"/>
      <c r="TIS58" s="205"/>
      <c r="TIT58" s="205"/>
      <c r="TIU58" s="205"/>
      <c r="TIV58" s="205"/>
      <c r="TIW58" s="205"/>
      <c r="TIX58" s="205"/>
      <c r="TIY58" s="205"/>
      <c r="TIZ58" s="205"/>
      <c r="TJA58" s="205"/>
      <c r="TJB58" s="205"/>
      <c r="TJC58" s="205"/>
      <c r="TJD58" s="205"/>
      <c r="TJE58" s="205"/>
      <c r="TJF58" s="205"/>
      <c r="TJG58" s="205"/>
      <c r="TJH58" s="205"/>
      <c r="TJI58" s="205"/>
      <c r="TJJ58" s="205"/>
      <c r="TJK58" s="205"/>
      <c r="TJL58" s="205"/>
      <c r="TJM58" s="205"/>
      <c r="TJN58" s="205"/>
      <c r="TJO58" s="205"/>
      <c r="TJP58" s="205"/>
      <c r="TJQ58" s="205"/>
      <c r="TJR58" s="205"/>
      <c r="TJS58" s="205"/>
      <c r="TJT58" s="205"/>
      <c r="TJU58" s="205"/>
      <c r="TJV58" s="205"/>
      <c r="TJW58" s="205"/>
      <c r="TJX58" s="205"/>
      <c r="TJY58" s="205"/>
      <c r="TJZ58" s="205"/>
      <c r="TKA58" s="205"/>
      <c r="TKB58" s="205"/>
      <c r="TKC58" s="205"/>
      <c r="TKD58" s="205"/>
      <c r="TKE58" s="205"/>
      <c r="TKF58" s="205"/>
      <c r="TKG58" s="205"/>
      <c r="TKH58" s="205"/>
      <c r="TKI58" s="205"/>
      <c r="TKJ58" s="205"/>
      <c r="TKK58" s="205"/>
      <c r="TKL58" s="205"/>
      <c r="TKM58" s="205"/>
      <c r="TKN58" s="205"/>
      <c r="TKO58" s="205"/>
      <c r="TKP58" s="205"/>
      <c r="TKQ58" s="205"/>
      <c r="TKR58" s="205"/>
      <c r="TKS58" s="205"/>
      <c r="TKT58" s="205"/>
      <c r="TKU58" s="205"/>
      <c r="TKV58" s="205"/>
      <c r="TKW58" s="205"/>
      <c r="TKX58" s="205"/>
      <c r="TKY58" s="205"/>
      <c r="TKZ58" s="205"/>
      <c r="TLA58" s="205"/>
      <c r="TLB58" s="205"/>
      <c r="TLC58" s="205"/>
      <c r="TLD58" s="205"/>
      <c r="TLE58" s="205"/>
      <c r="TLF58" s="205"/>
      <c r="TLG58" s="205"/>
      <c r="TLH58" s="205"/>
      <c r="TLI58" s="205"/>
      <c r="TLJ58" s="205"/>
      <c r="TLK58" s="205"/>
      <c r="TLL58" s="205"/>
      <c r="TLM58" s="205"/>
      <c r="TLN58" s="205"/>
      <c r="TLO58" s="205"/>
      <c r="TLP58" s="205"/>
      <c r="TLQ58" s="205"/>
      <c r="TLR58" s="205"/>
      <c r="TLS58" s="205"/>
      <c r="TLT58" s="205"/>
      <c r="TLU58" s="205"/>
      <c r="TLV58" s="205"/>
      <c r="TLW58" s="205"/>
      <c r="TLX58" s="205"/>
      <c r="TLY58" s="205"/>
      <c r="TLZ58" s="205"/>
      <c r="TMA58" s="205"/>
      <c r="TMB58" s="205"/>
      <c r="TMC58" s="205"/>
      <c r="TMD58" s="205"/>
      <c r="TME58" s="205"/>
      <c r="TMF58" s="205"/>
      <c r="TMG58" s="205"/>
      <c r="TMH58" s="205"/>
      <c r="TMI58" s="205"/>
      <c r="TMJ58" s="205"/>
      <c r="TMK58" s="205"/>
      <c r="TML58" s="205"/>
      <c r="TMM58" s="205"/>
      <c r="TMN58" s="205"/>
      <c r="TMO58" s="205"/>
      <c r="TMP58" s="205"/>
      <c r="TMQ58" s="205"/>
      <c r="TMR58" s="205"/>
      <c r="TMS58" s="205"/>
      <c r="TMT58" s="205"/>
      <c r="TMU58" s="205"/>
      <c r="TMV58" s="205"/>
      <c r="TMW58" s="205"/>
      <c r="TMX58" s="205"/>
      <c r="TMY58" s="205"/>
      <c r="TMZ58" s="205"/>
      <c r="TNA58" s="205"/>
      <c r="TNB58" s="205"/>
      <c r="TNC58" s="205"/>
      <c r="TND58" s="205"/>
      <c r="TNE58" s="205"/>
      <c r="TNF58" s="205"/>
      <c r="TNG58" s="205"/>
      <c r="TNH58" s="205"/>
      <c r="TNI58" s="205"/>
      <c r="TNJ58" s="205"/>
      <c r="TNK58" s="205"/>
      <c r="TNL58" s="205"/>
      <c r="TNM58" s="205"/>
      <c r="TNN58" s="205"/>
      <c r="TNO58" s="205"/>
      <c r="TNP58" s="205"/>
      <c r="TNQ58" s="205"/>
      <c r="TNR58" s="205"/>
      <c r="TNS58" s="205"/>
      <c r="TNT58" s="205"/>
      <c r="TNU58" s="205"/>
      <c r="TNV58" s="205"/>
      <c r="TNW58" s="205"/>
      <c r="TNX58" s="205"/>
      <c r="TNY58" s="205"/>
      <c r="TNZ58" s="205"/>
      <c r="TOA58" s="205"/>
      <c r="TOB58" s="205"/>
      <c r="TOC58" s="205"/>
      <c r="TOD58" s="205"/>
      <c r="TOE58" s="205"/>
      <c r="TOF58" s="205"/>
      <c r="TOG58" s="205"/>
      <c r="TOH58" s="205"/>
      <c r="TOI58" s="205"/>
      <c r="TOJ58" s="205"/>
      <c r="TOK58" s="205"/>
      <c r="TOL58" s="205"/>
      <c r="TOM58" s="205"/>
      <c r="TON58" s="205"/>
      <c r="TOO58" s="205"/>
      <c r="TOP58" s="205"/>
      <c r="TOQ58" s="205"/>
      <c r="TOR58" s="205"/>
      <c r="TOS58" s="205"/>
      <c r="TOT58" s="205"/>
      <c r="TOU58" s="205"/>
      <c r="TOV58" s="205"/>
      <c r="TOW58" s="205"/>
      <c r="TOX58" s="205"/>
      <c r="TOY58" s="205"/>
      <c r="TOZ58" s="205"/>
      <c r="TPA58" s="205"/>
      <c r="TPB58" s="205"/>
      <c r="TPC58" s="205"/>
      <c r="TPD58" s="205"/>
      <c r="TPE58" s="205"/>
      <c r="TPF58" s="205"/>
      <c r="TPG58" s="205"/>
      <c r="TPH58" s="205"/>
      <c r="TPI58" s="205"/>
      <c r="TPJ58" s="205"/>
      <c r="TPK58" s="205"/>
      <c r="TPL58" s="205"/>
      <c r="TPM58" s="205"/>
      <c r="TPN58" s="205"/>
      <c r="TPO58" s="205"/>
      <c r="TPP58" s="205"/>
      <c r="TPQ58" s="205"/>
      <c r="TPR58" s="205"/>
      <c r="TPS58" s="205"/>
      <c r="TPT58" s="205"/>
      <c r="TPU58" s="205"/>
      <c r="TPV58" s="205"/>
      <c r="TPW58" s="205"/>
      <c r="TPX58" s="205"/>
      <c r="TPY58" s="205"/>
      <c r="TPZ58" s="205"/>
      <c r="TQA58" s="205"/>
      <c r="TQB58" s="205"/>
      <c r="TQC58" s="205"/>
      <c r="TQD58" s="205"/>
      <c r="TQE58" s="205"/>
      <c r="TQF58" s="205"/>
      <c r="TQG58" s="205"/>
      <c r="TQH58" s="205"/>
      <c r="TQI58" s="205"/>
      <c r="TQJ58" s="205"/>
      <c r="TQK58" s="205"/>
      <c r="TQL58" s="205"/>
      <c r="TQM58" s="205"/>
      <c r="TQN58" s="205"/>
      <c r="TQO58" s="205"/>
      <c r="TQP58" s="205"/>
      <c r="TQQ58" s="205"/>
      <c r="TQR58" s="205"/>
      <c r="TQS58" s="205"/>
      <c r="TQT58" s="205"/>
      <c r="TQU58" s="205"/>
      <c r="TQV58" s="205"/>
      <c r="TQW58" s="205"/>
      <c r="TQX58" s="205"/>
      <c r="TQY58" s="205"/>
      <c r="TQZ58" s="205"/>
      <c r="TRA58" s="205"/>
      <c r="TRB58" s="205"/>
      <c r="TRC58" s="205"/>
      <c r="TRD58" s="205"/>
      <c r="TRE58" s="205"/>
      <c r="TRF58" s="205"/>
      <c r="TRG58" s="205"/>
      <c r="TRH58" s="205"/>
      <c r="TRI58" s="205"/>
      <c r="TRJ58" s="205"/>
      <c r="TRK58" s="205"/>
      <c r="TRL58" s="205"/>
      <c r="TRM58" s="205"/>
      <c r="TRN58" s="205"/>
      <c r="TRO58" s="205"/>
      <c r="TRP58" s="205"/>
      <c r="TRQ58" s="205"/>
      <c r="TRR58" s="205"/>
      <c r="TRS58" s="205"/>
      <c r="TRT58" s="205"/>
      <c r="TRU58" s="205"/>
      <c r="TRV58" s="205"/>
      <c r="TRW58" s="205"/>
      <c r="TRX58" s="205"/>
      <c r="TRY58" s="205"/>
      <c r="TRZ58" s="205"/>
      <c r="TSA58" s="205"/>
      <c r="TSB58" s="205"/>
      <c r="TSC58" s="205"/>
      <c r="TSD58" s="205"/>
      <c r="TSE58" s="205"/>
      <c r="TSF58" s="205"/>
      <c r="TSG58" s="205"/>
      <c r="TSH58" s="205"/>
      <c r="TSI58" s="205"/>
      <c r="TSJ58" s="205"/>
      <c r="TSK58" s="205"/>
      <c r="TSL58" s="205"/>
      <c r="TSM58" s="205"/>
      <c r="TSN58" s="205"/>
      <c r="TSO58" s="205"/>
      <c r="TSP58" s="205"/>
      <c r="TSQ58" s="205"/>
      <c r="TSR58" s="205"/>
      <c r="TSS58" s="205"/>
      <c r="TST58" s="205"/>
      <c r="TSU58" s="205"/>
      <c r="TSV58" s="205"/>
      <c r="TSW58" s="205"/>
      <c r="TSX58" s="205"/>
      <c r="TSY58" s="205"/>
      <c r="TSZ58" s="205"/>
      <c r="TTA58" s="205"/>
      <c r="TTB58" s="205"/>
      <c r="TTC58" s="205"/>
      <c r="TTD58" s="205"/>
      <c r="TTE58" s="205"/>
      <c r="TTF58" s="205"/>
      <c r="TTG58" s="205"/>
      <c r="TTH58" s="205"/>
      <c r="TTI58" s="205"/>
      <c r="TTJ58" s="205"/>
      <c r="TTK58" s="205"/>
      <c r="TTL58" s="205"/>
      <c r="TTM58" s="205"/>
      <c r="TTN58" s="205"/>
      <c r="TTO58" s="205"/>
      <c r="TTP58" s="205"/>
      <c r="TTQ58" s="205"/>
      <c r="TTR58" s="205"/>
      <c r="TTS58" s="205"/>
      <c r="TTT58" s="205"/>
      <c r="TTU58" s="205"/>
      <c r="TTV58" s="205"/>
      <c r="TTW58" s="205"/>
      <c r="TTX58" s="205"/>
      <c r="TTY58" s="205"/>
      <c r="TTZ58" s="205"/>
      <c r="TUA58" s="205"/>
      <c r="TUB58" s="205"/>
      <c r="TUC58" s="205"/>
      <c r="TUD58" s="205"/>
      <c r="TUE58" s="205"/>
      <c r="TUF58" s="205"/>
      <c r="TUG58" s="205"/>
      <c r="TUH58" s="205"/>
      <c r="TUI58" s="205"/>
      <c r="TUJ58" s="205"/>
      <c r="TUK58" s="205"/>
      <c r="TUL58" s="205"/>
      <c r="TUM58" s="205"/>
      <c r="TUN58" s="205"/>
      <c r="TUO58" s="205"/>
      <c r="TUP58" s="205"/>
      <c r="TUQ58" s="205"/>
      <c r="TUR58" s="205"/>
      <c r="TUS58" s="205"/>
      <c r="TUT58" s="205"/>
      <c r="TUU58" s="205"/>
      <c r="TUV58" s="205"/>
      <c r="TUW58" s="205"/>
      <c r="TUX58" s="205"/>
      <c r="TUY58" s="205"/>
      <c r="TUZ58" s="205"/>
      <c r="TVA58" s="205"/>
      <c r="TVB58" s="205"/>
      <c r="TVC58" s="205"/>
      <c r="TVD58" s="205"/>
      <c r="TVE58" s="205"/>
      <c r="TVF58" s="205"/>
      <c r="TVG58" s="205"/>
      <c r="TVH58" s="205"/>
      <c r="TVI58" s="205"/>
      <c r="TVJ58" s="205"/>
      <c r="TVK58" s="205"/>
      <c r="TVL58" s="205"/>
      <c r="TVM58" s="205"/>
      <c r="TVN58" s="205"/>
      <c r="TVO58" s="205"/>
      <c r="TVP58" s="205"/>
      <c r="TVQ58" s="205"/>
      <c r="TVR58" s="205"/>
      <c r="TVS58" s="205"/>
      <c r="TVT58" s="205"/>
      <c r="TVU58" s="205"/>
      <c r="TVV58" s="205"/>
      <c r="TVW58" s="205"/>
      <c r="TVX58" s="205"/>
      <c r="TVY58" s="205"/>
      <c r="TVZ58" s="205"/>
      <c r="TWA58" s="205"/>
      <c r="TWB58" s="205"/>
      <c r="TWC58" s="205"/>
      <c r="TWD58" s="205"/>
      <c r="TWE58" s="205"/>
      <c r="TWF58" s="205"/>
      <c r="TWG58" s="205"/>
      <c r="TWH58" s="205"/>
      <c r="TWI58" s="205"/>
      <c r="TWJ58" s="205"/>
      <c r="TWK58" s="205"/>
      <c r="TWL58" s="205"/>
      <c r="TWM58" s="205"/>
      <c r="TWN58" s="205"/>
      <c r="TWO58" s="205"/>
      <c r="TWP58" s="205"/>
      <c r="TWQ58" s="205"/>
      <c r="TWR58" s="205"/>
      <c r="TWS58" s="205"/>
      <c r="TWT58" s="205"/>
      <c r="TWU58" s="205"/>
      <c r="TWV58" s="205"/>
      <c r="TWW58" s="205"/>
      <c r="TWX58" s="205"/>
      <c r="TWY58" s="205"/>
      <c r="TWZ58" s="205"/>
      <c r="TXA58" s="205"/>
      <c r="TXB58" s="205"/>
      <c r="TXC58" s="205"/>
      <c r="TXD58" s="205"/>
      <c r="TXE58" s="205"/>
      <c r="TXF58" s="205"/>
      <c r="TXG58" s="205"/>
      <c r="TXH58" s="205"/>
      <c r="TXI58" s="205"/>
      <c r="TXJ58" s="205"/>
      <c r="TXK58" s="205"/>
      <c r="TXL58" s="205"/>
      <c r="TXM58" s="205"/>
      <c r="TXN58" s="205"/>
      <c r="TXO58" s="205"/>
      <c r="TXP58" s="205"/>
      <c r="TXQ58" s="205"/>
      <c r="TXR58" s="205"/>
      <c r="TXS58" s="205"/>
      <c r="TXT58" s="205"/>
      <c r="TXU58" s="205"/>
      <c r="TXV58" s="205"/>
      <c r="TXW58" s="205"/>
      <c r="TXX58" s="205"/>
      <c r="TXY58" s="205"/>
      <c r="TXZ58" s="205"/>
      <c r="TYA58" s="205"/>
      <c r="TYB58" s="205"/>
      <c r="TYC58" s="205"/>
      <c r="TYD58" s="205"/>
      <c r="TYE58" s="205"/>
      <c r="TYF58" s="205"/>
      <c r="TYG58" s="205"/>
      <c r="TYH58" s="205"/>
      <c r="TYI58" s="205"/>
      <c r="TYJ58" s="205"/>
      <c r="TYK58" s="205"/>
      <c r="TYL58" s="205"/>
      <c r="TYM58" s="205"/>
      <c r="TYN58" s="205"/>
      <c r="TYO58" s="205"/>
      <c r="TYP58" s="205"/>
      <c r="TYQ58" s="205"/>
      <c r="TYR58" s="205"/>
      <c r="TYS58" s="205"/>
      <c r="TYT58" s="205"/>
      <c r="TYU58" s="205"/>
      <c r="TYV58" s="205"/>
      <c r="TYW58" s="205"/>
      <c r="TYX58" s="205"/>
      <c r="TYY58" s="205"/>
      <c r="TYZ58" s="205"/>
      <c r="TZA58" s="205"/>
      <c r="TZB58" s="205"/>
      <c r="TZC58" s="205"/>
      <c r="TZD58" s="205"/>
      <c r="TZE58" s="205"/>
      <c r="TZF58" s="205"/>
      <c r="TZG58" s="205"/>
      <c r="TZH58" s="205"/>
      <c r="TZI58" s="205"/>
      <c r="TZJ58" s="205"/>
      <c r="TZK58" s="205"/>
      <c r="TZL58" s="205"/>
      <c r="TZM58" s="205"/>
      <c r="TZN58" s="205"/>
      <c r="TZO58" s="205"/>
      <c r="TZP58" s="205"/>
      <c r="TZQ58" s="205"/>
      <c r="TZR58" s="205"/>
      <c r="TZS58" s="205"/>
      <c r="TZT58" s="205"/>
      <c r="TZU58" s="205"/>
      <c r="TZV58" s="205"/>
      <c r="TZW58" s="205"/>
      <c r="TZX58" s="205"/>
      <c r="TZY58" s="205"/>
      <c r="TZZ58" s="205"/>
      <c r="UAA58" s="205"/>
      <c r="UAB58" s="205"/>
      <c r="UAC58" s="205"/>
      <c r="UAD58" s="205"/>
      <c r="UAE58" s="205"/>
      <c r="UAF58" s="205"/>
      <c r="UAG58" s="205"/>
      <c r="UAH58" s="205"/>
      <c r="UAI58" s="205"/>
      <c r="UAJ58" s="205"/>
      <c r="UAK58" s="205"/>
      <c r="UAL58" s="205"/>
      <c r="UAM58" s="205"/>
      <c r="UAN58" s="205"/>
      <c r="UAO58" s="205"/>
      <c r="UAP58" s="205"/>
      <c r="UAQ58" s="205"/>
      <c r="UAR58" s="205"/>
      <c r="UAS58" s="205"/>
      <c r="UAT58" s="205"/>
      <c r="UAU58" s="205"/>
      <c r="UAV58" s="205"/>
      <c r="UAW58" s="205"/>
      <c r="UAX58" s="205"/>
      <c r="UAY58" s="205"/>
      <c r="UAZ58" s="205"/>
      <c r="UBA58" s="205"/>
      <c r="UBB58" s="205"/>
      <c r="UBC58" s="205"/>
      <c r="UBD58" s="205"/>
      <c r="UBE58" s="205"/>
      <c r="UBF58" s="205"/>
      <c r="UBG58" s="205"/>
      <c r="UBH58" s="205"/>
      <c r="UBI58" s="205"/>
      <c r="UBJ58" s="205"/>
      <c r="UBK58" s="205"/>
      <c r="UBL58" s="205"/>
      <c r="UBM58" s="205"/>
      <c r="UBN58" s="205"/>
      <c r="UBO58" s="205"/>
      <c r="UBP58" s="205"/>
      <c r="UBQ58" s="205"/>
      <c r="UBR58" s="205"/>
      <c r="UBS58" s="205"/>
      <c r="UBT58" s="205"/>
      <c r="UBU58" s="205"/>
      <c r="UBV58" s="205"/>
      <c r="UBW58" s="205"/>
      <c r="UBX58" s="205"/>
      <c r="UBY58" s="205"/>
      <c r="UBZ58" s="205"/>
      <c r="UCA58" s="205"/>
      <c r="UCB58" s="205"/>
      <c r="UCC58" s="205"/>
      <c r="UCD58" s="205"/>
      <c r="UCE58" s="205"/>
      <c r="UCF58" s="205"/>
      <c r="UCG58" s="205"/>
      <c r="UCH58" s="205"/>
      <c r="UCI58" s="205"/>
      <c r="UCJ58" s="205"/>
      <c r="UCK58" s="205"/>
      <c r="UCL58" s="205"/>
      <c r="UCM58" s="205"/>
      <c r="UCN58" s="205"/>
      <c r="UCO58" s="205"/>
      <c r="UCP58" s="205"/>
      <c r="UCQ58" s="205"/>
      <c r="UCR58" s="205"/>
      <c r="UCS58" s="205"/>
      <c r="UCT58" s="205"/>
      <c r="UCU58" s="205"/>
      <c r="UCV58" s="205"/>
      <c r="UCW58" s="205"/>
      <c r="UCX58" s="205"/>
      <c r="UCY58" s="205"/>
      <c r="UCZ58" s="205"/>
      <c r="UDA58" s="205"/>
      <c r="UDB58" s="205"/>
      <c r="UDC58" s="205"/>
      <c r="UDD58" s="205"/>
      <c r="UDE58" s="205"/>
      <c r="UDF58" s="205"/>
      <c r="UDG58" s="205"/>
      <c r="UDH58" s="205"/>
      <c r="UDI58" s="205"/>
      <c r="UDJ58" s="205"/>
      <c r="UDK58" s="205"/>
      <c r="UDL58" s="205"/>
      <c r="UDM58" s="205"/>
      <c r="UDN58" s="205"/>
      <c r="UDO58" s="205"/>
      <c r="UDP58" s="205"/>
      <c r="UDQ58" s="205"/>
      <c r="UDR58" s="205"/>
      <c r="UDS58" s="205"/>
      <c r="UDT58" s="205"/>
      <c r="UDU58" s="205"/>
      <c r="UDV58" s="205"/>
      <c r="UDW58" s="205"/>
      <c r="UDX58" s="205"/>
      <c r="UDY58" s="205"/>
      <c r="UDZ58" s="205"/>
      <c r="UEA58" s="205"/>
      <c r="UEB58" s="205"/>
      <c r="UEC58" s="205"/>
      <c r="UED58" s="205"/>
      <c r="UEE58" s="205"/>
      <c r="UEF58" s="205"/>
      <c r="UEG58" s="205"/>
      <c r="UEH58" s="205"/>
      <c r="UEI58" s="205"/>
      <c r="UEJ58" s="205"/>
      <c r="UEK58" s="205"/>
      <c r="UEL58" s="205"/>
      <c r="UEM58" s="205"/>
      <c r="UEN58" s="205"/>
      <c r="UEO58" s="205"/>
      <c r="UEP58" s="205"/>
      <c r="UEQ58" s="205"/>
      <c r="UER58" s="205"/>
      <c r="UES58" s="205"/>
      <c r="UET58" s="205"/>
      <c r="UEU58" s="205"/>
      <c r="UEV58" s="205"/>
      <c r="UEW58" s="205"/>
      <c r="UEX58" s="205"/>
      <c r="UEY58" s="205"/>
      <c r="UEZ58" s="205"/>
      <c r="UFA58" s="205"/>
      <c r="UFB58" s="205"/>
      <c r="UFC58" s="205"/>
      <c r="UFD58" s="205"/>
      <c r="UFE58" s="205"/>
      <c r="UFF58" s="205"/>
      <c r="UFG58" s="205"/>
      <c r="UFH58" s="205"/>
      <c r="UFI58" s="205"/>
      <c r="UFJ58" s="205"/>
      <c r="UFK58" s="205"/>
      <c r="UFL58" s="205"/>
      <c r="UFM58" s="205"/>
      <c r="UFN58" s="205"/>
      <c r="UFO58" s="205"/>
      <c r="UFP58" s="205"/>
      <c r="UFQ58" s="205"/>
      <c r="UFR58" s="205"/>
      <c r="UFS58" s="205"/>
      <c r="UFT58" s="205"/>
      <c r="UFU58" s="205"/>
      <c r="UFV58" s="205"/>
      <c r="UFW58" s="205"/>
      <c r="UFX58" s="205"/>
      <c r="UFY58" s="205"/>
      <c r="UFZ58" s="205"/>
      <c r="UGA58" s="205"/>
      <c r="UGB58" s="205"/>
      <c r="UGC58" s="205"/>
      <c r="UGD58" s="205"/>
      <c r="UGE58" s="205"/>
      <c r="UGF58" s="205"/>
      <c r="UGG58" s="205"/>
      <c r="UGH58" s="205"/>
      <c r="UGI58" s="205"/>
      <c r="UGJ58" s="205"/>
      <c r="UGK58" s="205"/>
      <c r="UGL58" s="205"/>
      <c r="UGM58" s="205"/>
      <c r="UGN58" s="205"/>
      <c r="UGO58" s="205"/>
      <c r="UGP58" s="205"/>
      <c r="UGQ58" s="205"/>
      <c r="UGR58" s="205"/>
      <c r="UGS58" s="205"/>
      <c r="UGT58" s="205"/>
      <c r="UGU58" s="205"/>
      <c r="UGV58" s="205"/>
      <c r="UGW58" s="205"/>
      <c r="UGX58" s="205"/>
      <c r="UGY58" s="205"/>
      <c r="UGZ58" s="205"/>
      <c r="UHA58" s="205"/>
      <c r="UHB58" s="205"/>
      <c r="UHC58" s="205"/>
      <c r="UHD58" s="205"/>
      <c r="UHE58" s="205"/>
      <c r="UHF58" s="205"/>
      <c r="UHG58" s="205"/>
      <c r="UHH58" s="205"/>
      <c r="UHI58" s="205"/>
      <c r="UHJ58" s="205"/>
      <c r="UHK58" s="205"/>
      <c r="UHL58" s="205"/>
      <c r="UHM58" s="205"/>
      <c r="UHN58" s="205"/>
      <c r="UHO58" s="205"/>
      <c r="UHP58" s="205"/>
      <c r="UHQ58" s="205"/>
      <c r="UHR58" s="205"/>
      <c r="UHS58" s="205"/>
      <c r="UHT58" s="205"/>
      <c r="UHU58" s="205"/>
      <c r="UHV58" s="205"/>
      <c r="UHW58" s="205"/>
      <c r="UHX58" s="205"/>
      <c r="UHY58" s="205"/>
      <c r="UHZ58" s="205"/>
      <c r="UIA58" s="205"/>
      <c r="UIB58" s="205"/>
      <c r="UIC58" s="205"/>
      <c r="UID58" s="205"/>
      <c r="UIE58" s="205"/>
      <c r="UIF58" s="205"/>
      <c r="UIG58" s="205"/>
      <c r="UIH58" s="205"/>
      <c r="UII58" s="205"/>
      <c r="UIJ58" s="205"/>
      <c r="UIK58" s="205"/>
      <c r="UIL58" s="205"/>
      <c r="UIM58" s="205"/>
      <c r="UIN58" s="205"/>
      <c r="UIO58" s="205"/>
      <c r="UIP58" s="205"/>
      <c r="UIQ58" s="205"/>
      <c r="UIR58" s="205"/>
      <c r="UIS58" s="205"/>
      <c r="UIT58" s="205"/>
      <c r="UIU58" s="205"/>
      <c r="UIV58" s="205"/>
      <c r="UIW58" s="205"/>
      <c r="UIX58" s="205"/>
      <c r="UIY58" s="205"/>
      <c r="UIZ58" s="205"/>
      <c r="UJA58" s="205"/>
      <c r="UJB58" s="205"/>
      <c r="UJC58" s="205"/>
      <c r="UJD58" s="205"/>
      <c r="UJE58" s="205"/>
      <c r="UJF58" s="205"/>
      <c r="UJG58" s="205"/>
      <c r="UJH58" s="205"/>
      <c r="UJI58" s="205"/>
      <c r="UJJ58" s="205"/>
      <c r="UJK58" s="205"/>
      <c r="UJL58" s="205"/>
      <c r="UJM58" s="205"/>
      <c r="UJN58" s="205"/>
      <c r="UJO58" s="205"/>
      <c r="UJP58" s="205"/>
      <c r="UJQ58" s="205"/>
      <c r="UJR58" s="205"/>
      <c r="UJS58" s="205"/>
      <c r="UJT58" s="205"/>
      <c r="UJU58" s="205"/>
      <c r="UJV58" s="205"/>
      <c r="UJW58" s="205"/>
      <c r="UJX58" s="205"/>
      <c r="UJY58" s="205"/>
      <c r="UJZ58" s="205"/>
      <c r="UKA58" s="205"/>
      <c r="UKB58" s="205"/>
      <c r="UKC58" s="205"/>
      <c r="UKD58" s="205"/>
      <c r="UKE58" s="205"/>
      <c r="UKF58" s="205"/>
      <c r="UKG58" s="205"/>
      <c r="UKH58" s="205"/>
      <c r="UKI58" s="205"/>
      <c r="UKJ58" s="205"/>
      <c r="UKK58" s="205"/>
      <c r="UKL58" s="205"/>
      <c r="UKM58" s="205"/>
      <c r="UKN58" s="205"/>
      <c r="UKO58" s="205"/>
      <c r="UKP58" s="205"/>
      <c r="UKQ58" s="205"/>
      <c r="UKR58" s="205"/>
      <c r="UKS58" s="205"/>
      <c r="UKT58" s="205"/>
      <c r="UKU58" s="205"/>
      <c r="UKV58" s="205"/>
      <c r="UKW58" s="205"/>
      <c r="UKX58" s="205"/>
      <c r="UKY58" s="205"/>
      <c r="UKZ58" s="205"/>
      <c r="ULA58" s="205"/>
      <c r="ULB58" s="205"/>
      <c r="ULC58" s="205"/>
      <c r="ULD58" s="205"/>
      <c r="ULE58" s="205"/>
      <c r="ULF58" s="205"/>
      <c r="ULG58" s="205"/>
      <c r="ULH58" s="205"/>
      <c r="ULI58" s="205"/>
      <c r="ULJ58" s="205"/>
      <c r="ULK58" s="205"/>
      <c r="ULL58" s="205"/>
      <c r="ULM58" s="205"/>
      <c r="ULN58" s="205"/>
      <c r="ULO58" s="205"/>
      <c r="ULP58" s="205"/>
      <c r="ULQ58" s="205"/>
      <c r="ULR58" s="205"/>
      <c r="ULS58" s="205"/>
      <c r="ULT58" s="205"/>
      <c r="ULU58" s="205"/>
      <c r="ULV58" s="205"/>
      <c r="ULW58" s="205"/>
      <c r="ULX58" s="205"/>
      <c r="ULY58" s="205"/>
      <c r="ULZ58" s="205"/>
      <c r="UMA58" s="205"/>
      <c r="UMB58" s="205"/>
      <c r="UMC58" s="205"/>
      <c r="UMD58" s="205"/>
      <c r="UME58" s="205"/>
      <c r="UMF58" s="205"/>
      <c r="UMG58" s="205"/>
      <c r="UMH58" s="205"/>
      <c r="UMI58" s="205"/>
      <c r="UMJ58" s="205"/>
      <c r="UMK58" s="205"/>
      <c r="UML58" s="205"/>
      <c r="UMM58" s="205"/>
      <c r="UMN58" s="205"/>
      <c r="UMO58" s="205"/>
      <c r="UMP58" s="205"/>
      <c r="UMQ58" s="205"/>
      <c r="UMR58" s="205"/>
      <c r="UMS58" s="205"/>
      <c r="UMT58" s="205"/>
      <c r="UMU58" s="205"/>
      <c r="UMV58" s="205"/>
      <c r="UMW58" s="205"/>
      <c r="UMX58" s="205"/>
      <c r="UMY58" s="205"/>
      <c r="UMZ58" s="205"/>
      <c r="UNA58" s="205"/>
      <c r="UNB58" s="205"/>
      <c r="UNC58" s="205"/>
      <c r="UND58" s="205"/>
      <c r="UNE58" s="205"/>
      <c r="UNF58" s="205"/>
      <c r="UNG58" s="205"/>
      <c r="UNH58" s="205"/>
      <c r="UNI58" s="205"/>
      <c r="UNJ58" s="205"/>
      <c r="UNK58" s="205"/>
      <c r="UNL58" s="205"/>
      <c r="UNM58" s="205"/>
      <c r="UNN58" s="205"/>
      <c r="UNO58" s="205"/>
      <c r="UNP58" s="205"/>
      <c r="UNQ58" s="205"/>
      <c r="UNR58" s="205"/>
      <c r="UNS58" s="205"/>
      <c r="UNT58" s="205"/>
      <c r="UNU58" s="205"/>
      <c r="UNV58" s="205"/>
      <c r="UNW58" s="205"/>
      <c r="UNX58" s="205"/>
      <c r="UNY58" s="205"/>
      <c r="UNZ58" s="205"/>
      <c r="UOA58" s="205"/>
      <c r="UOB58" s="205"/>
      <c r="UOC58" s="205"/>
      <c r="UOD58" s="205"/>
      <c r="UOE58" s="205"/>
      <c r="UOF58" s="205"/>
      <c r="UOG58" s="205"/>
      <c r="UOH58" s="205"/>
      <c r="UOI58" s="205"/>
      <c r="UOJ58" s="205"/>
      <c r="UOK58" s="205"/>
      <c r="UOL58" s="205"/>
      <c r="UOM58" s="205"/>
      <c r="UON58" s="205"/>
      <c r="UOO58" s="205"/>
      <c r="UOP58" s="205"/>
      <c r="UOQ58" s="205"/>
      <c r="UOR58" s="205"/>
      <c r="UOS58" s="205"/>
      <c r="UOT58" s="205"/>
      <c r="UOU58" s="205"/>
      <c r="UOV58" s="205"/>
      <c r="UOW58" s="205"/>
      <c r="UOX58" s="205"/>
      <c r="UOY58" s="205"/>
      <c r="UOZ58" s="205"/>
      <c r="UPA58" s="205"/>
      <c r="UPB58" s="205"/>
      <c r="UPC58" s="205"/>
      <c r="UPD58" s="205"/>
      <c r="UPE58" s="205"/>
      <c r="UPF58" s="205"/>
      <c r="UPG58" s="205"/>
      <c r="UPH58" s="205"/>
      <c r="UPI58" s="205"/>
      <c r="UPJ58" s="205"/>
      <c r="UPK58" s="205"/>
      <c r="UPL58" s="205"/>
      <c r="UPM58" s="205"/>
      <c r="UPN58" s="205"/>
      <c r="UPO58" s="205"/>
      <c r="UPP58" s="205"/>
      <c r="UPQ58" s="205"/>
      <c r="UPR58" s="205"/>
      <c r="UPS58" s="205"/>
      <c r="UPT58" s="205"/>
      <c r="UPU58" s="205"/>
      <c r="UPV58" s="205"/>
      <c r="UPW58" s="205"/>
      <c r="UPX58" s="205"/>
      <c r="UPY58" s="205"/>
      <c r="UPZ58" s="205"/>
      <c r="UQA58" s="205"/>
      <c r="UQB58" s="205"/>
      <c r="UQC58" s="205"/>
      <c r="UQD58" s="205"/>
      <c r="UQE58" s="205"/>
      <c r="UQF58" s="205"/>
      <c r="UQG58" s="205"/>
      <c r="UQH58" s="205"/>
      <c r="UQI58" s="205"/>
      <c r="UQJ58" s="205"/>
      <c r="UQK58" s="205"/>
      <c r="UQL58" s="205"/>
      <c r="UQM58" s="205"/>
      <c r="UQN58" s="205"/>
      <c r="UQO58" s="205"/>
      <c r="UQP58" s="205"/>
      <c r="UQQ58" s="205"/>
      <c r="UQR58" s="205"/>
      <c r="UQS58" s="205"/>
      <c r="UQT58" s="205"/>
      <c r="UQU58" s="205"/>
      <c r="UQV58" s="205"/>
      <c r="UQW58" s="205"/>
      <c r="UQX58" s="205"/>
      <c r="UQY58" s="205"/>
      <c r="UQZ58" s="205"/>
      <c r="URA58" s="205"/>
      <c r="URB58" s="205"/>
      <c r="URC58" s="205"/>
      <c r="URD58" s="205"/>
      <c r="URE58" s="205"/>
      <c r="URF58" s="205"/>
      <c r="URG58" s="205"/>
      <c r="URH58" s="205"/>
      <c r="URI58" s="205"/>
      <c r="URJ58" s="205"/>
      <c r="URK58" s="205"/>
      <c r="URL58" s="205"/>
      <c r="URM58" s="205"/>
      <c r="URN58" s="205"/>
      <c r="URO58" s="205"/>
      <c r="URP58" s="205"/>
      <c r="URQ58" s="205"/>
      <c r="URR58" s="205"/>
      <c r="URS58" s="205"/>
      <c r="URT58" s="205"/>
      <c r="URU58" s="205"/>
      <c r="URV58" s="205"/>
      <c r="URW58" s="205"/>
      <c r="URX58" s="205"/>
      <c r="URY58" s="205"/>
      <c r="URZ58" s="205"/>
      <c r="USA58" s="205"/>
      <c r="USB58" s="205"/>
      <c r="USC58" s="205"/>
      <c r="USD58" s="205"/>
      <c r="USE58" s="205"/>
      <c r="USF58" s="205"/>
      <c r="USG58" s="205"/>
      <c r="USH58" s="205"/>
      <c r="USI58" s="205"/>
      <c r="USJ58" s="205"/>
      <c r="USK58" s="205"/>
      <c r="USL58" s="205"/>
      <c r="USM58" s="205"/>
      <c r="USN58" s="205"/>
      <c r="USO58" s="205"/>
      <c r="USP58" s="205"/>
      <c r="USQ58" s="205"/>
      <c r="USR58" s="205"/>
      <c r="USS58" s="205"/>
      <c r="UST58" s="205"/>
      <c r="USU58" s="205"/>
      <c r="USV58" s="205"/>
      <c r="USW58" s="205"/>
      <c r="USX58" s="205"/>
      <c r="USY58" s="205"/>
      <c r="USZ58" s="205"/>
      <c r="UTA58" s="205"/>
      <c r="UTB58" s="205"/>
      <c r="UTC58" s="205"/>
      <c r="UTD58" s="205"/>
      <c r="UTE58" s="205"/>
      <c r="UTF58" s="205"/>
      <c r="UTG58" s="205"/>
      <c r="UTH58" s="205"/>
      <c r="UTI58" s="205"/>
      <c r="UTJ58" s="205"/>
      <c r="UTK58" s="205"/>
      <c r="UTL58" s="205"/>
      <c r="UTM58" s="205"/>
      <c r="UTN58" s="205"/>
      <c r="UTO58" s="205"/>
      <c r="UTP58" s="205"/>
      <c r="UTQ58" s="205"/>
      <c r="UTR58" s="205"/>
      <c r="UTS58" s="205"/>
      <c r="UTT58" s="205"/>
      <c r="UTU58" s="205"/>
      <c r="UTV58" s="205"/>
      <c r="UTW58" s="205"/>
      <c r="UTX58" s="205"/>
      <c r="UTY58" s="205"/>
      <c r="UTZ58" s="205"/>
      <c r="UUA58" s="205"/>
      <c r="UUB58" s="205"/>
      <c r="UUC58" s="205"/>
      <c r="UUD58" s="205"/>
      <c r="UUE58" s="205"/>
      <c r="UUF58" s="205"/>
      <c r="UUG58" s="205"/>
      <c r="UUH58" s="205"/>
      <c r="UUI58" s="205"/>
      <c r="UUJ58" s="205"/>
      <c r="UUK58" s="205"/>
      <c r="UUL58" s="205"/>
      <c r="UUM58" s="205"/>
      <c r="UUN58" s="205"/>
      <c r="UUO58" s="205"/>
      <c r="UUP58" s="205"/>
      <c r="UUQ58" s="205"/>
      <c r="UUR58" s="205"/>
      <c r="UUS58" s="205"/>
      <c r="UUT58" s="205"/>
      <c r="UUU58" s="205"/>
      <c r="UUV58" s="205"/>
      <c r="UUW58" s="205"/>
      <c r="UUX58" s="205"/>
      <c r="UUY58" s="205"/>
      <c r="UUZ58" s="205"/>
      <c r="UVA58" s="205"/>
      <c r="UVB58" s="205"/>
      <c r="UVC58" s="205"/>
      <c r="UVD58" s="205"/>
      <c r="UVE58" s="205"/>
      <c r="UVF58" s="205"/>
      <c r="UVG58" s="205"/>
      <c r="UVH58" s="205"/>
      <c r="UVI58" s="205"/>
      <c r="UVJ58" s="205"/>
      <c r="UVK58" s="205"/>
      <c r="UVL58" s="205"/>
      <c r="UVM58" s="205"/>
      <c r="UVN58" s="205"/>
      <c r="UVO58" s="205"/>
      <c r="UVP58" s="205"/>
      <c r="UVQ58" s="205"/>
      <c r="UVR58" s="205"/>
      <c r="UVS58" s="205"/>
      <c r="UVT58" s="205"/>
      <c r="UVU58" s="205"/>
      <c r="UVV58" s="205"/>
      <c r="UVW58" s="205"/>
      <c r="UVX58" s="205"/>
      <c r="UVY58" s="205"/>
      <c r="UVZ58" s="205"/>
      <c r="UWA58" s="205"/>
      <c r="UWB58" s="205"/>
      <c r="UWC58" s="205"/>
      <c r="UWD58" s="205"/>
      <c r="UWE58" s="205"/>
      <c r="UWF58" s="205"/>
      <c r="UWG58" s="205"/>
      <c r="UWH58" s="205"/>
      <c r="UWI58" s="205"/>
      <c r="UWJ58" s="205"/>
      <c r="UWK58" s="205"/>
      <c r="UWL58" s="205"/>
      <c r="UWM58" s="205"/>
      <c r="UWN58" s="205"/>
      <c r="UWO58" s="205"/>
      <c r="UWP58" s="205"/>
      <c r="UWQ58" s="205"/>
      <c r="UWR58" s="205"/>
      <c r="UWS58" s="205"/>
      <c r="UWT58" s="205"/>
      <c r="UWU58" s="205"/>
      <c r="UWV58" s="205"/>
      <c r="UWW58" s="205"/>
      <c r="UWX58" s="205"/>
      <c r="UWY58" s="205"/>
      <c r="UWZ58" s="205"/>
      <c r="UXA58" s="205"/>
      <c r="UXB58" s="205"/>
      <c r="UXC58" s="205"/>
      <c r="UXD58" s="205"/>
      <c r="UXE58" s="205"/>
      <c r="UXF58" s="205"/>
      <c r="UXG58" s="205"/>
      <c r="UXH58" s="205"/>
      <c r="UXI58" s="205"/>
      <c r="UXJ58" s="205"/>
      <c r="UXK58" s="205"/>
      <c r="UXL58" s="205"/>
      <c r="UXM58" s="205"/>
      <c r="UXN58" s="205"/>
      <c r="UXO58" s="205"/>
      <c r="UXP58" s="205"/>
      <c r="UXQ58" s="205"/>
      <c r="UXR58" s="205"/>
      <c r="UXS58" s="205"/>
      <c r="UXT58" s="205"/>
      <c r="UXU58" s="205"/>
      <c r="UXV58" s="205"/>
      <c r="UXW58" s="205"/>
      <c r="UXX58" s="205"/>
      <c r="UXY58" s="205"/>
      <c r="UXZ58" s="205"/>
      <c r="UYA58" s="205"/>
      <c r="UYB58" s="205"/>
      <c r="UYC58" s="205"/>
      <c r="UYD58" s="205"/>
      <c r="UYE58" s="205"/>
      <c r="UYF58" s="205"/>
      <c r="UYG58" s="205"/>
      <c r="UYH58" s="205"/>
      <c r="UYI58" s="205"/>
      <c r="UYJ58" s="205"/>
      <c r="UYK58" s="205"/>
      <c r="UYL58" s="205"/>
      <c r="UYM58" s="205"/>
      <c r="UYN58" s="205"/>
      <c r="UYO58" s="205"/>
      <c r="UYP58" s="205"/>
      <c r="UYQ58" s="205"/>
      <c r="UYR58" s="205"/>
      <c r="UYS58" s="205"/>
      <c r="UYT58" s="205"/>
      <c r="UYU58" s="205"/>
      <c r="UYV58" s="205"/>
      <c r="UYW58" s="205"/>
      <c r="UYX58" s="205"/>
      <c r="UYY58" s="205"/>
      <c r="UYZ58" s="205"/>
      <c r="UZA58" s="205"/>
      <c r="UZB58" s="205"/>
      <c r="UZC58" s="205"/>
      <c r="UZD58" s="205"/>
      <c r="UZE58" s="205"/>
      <c r="UZF58" s="205"/>
      <c r="UZG58" s="205"/>
      <c r="UZH58" s="205"/>
      <c r="UZI58" s="205"/>
      <c r="UZJ58" s="205"/>
      <c r="UZK58" s="205"/>
      <c r="UZL58" s="205"/>
      <c r="UZM58" s="205"/>
      <c r="UZN58" s="205"/>
      <c r="UZO58" s="205"/>
      <c r="UZP58" s="205"/>
      <c r="UZQ58" s="205"/>
      <c r="UZR58" s="205"/>
      <c r="UZS58" s="205"/>
      <c r="UZT58" s="205"/>
      <c r="UZU58" s="205"/>
      <c r="UZV58" s="205"/>
      <c r="UZW58" s="205"/>
      <c r="UZX58" s="205"/>
      <c r="UZY58" s="205"/>
      <c r="UZZ58" s="205"/>
      <c r="VAA58" s="205"/>
      <c r="VAB58" s="205"/>
      <c r="VAC58" s="205"/>
      <c r="VAD58" s="205"/>
      <c r="VAE58" s="205"/>
      <c r="VAF58" s="205"/>
      <c r="VAG58" s="205"/>
      <c r="VAH58" s="205"/>
      <c r="VAI58" s="205"/>
      <c r="VAJ58" s="205"/>
      <c r="VAK58" s="205"/>
      <c r="VAL58" s="205"/>
      <c r="VAM58" s="205"/>
      <c r="VAN58" s="205"/>
      <c r="VAO58" s="205"/>
      <c r="VAP58" s="205"/>
      <c r="VAQ58" s="205"/>
      <c r="VAR58" s="205"/>
      <c r="VAS58" s="205"/>
      <c r="VAT58" s="205"/>
      <c r="VAU58" s="205"/>
      <c r="VAV58" s="205"/>
      <c r="VAW58" s="205"/>
      <c r="VAX58" s="205"/>
      <c r="VAY58" s="205"/>
      <c r="VAZ58" s="205"/>
      <c r="VBA58" s="205"/>
      <c r="VBB58" s="205"/>
      <c r="VBC58" s="205"/>
      <c r="VBD58" s="205"/>
      <c r="VBE58" s="205"/>
      <c r="VBF58" s="205"/>
      <c r="VBG58" s="205"/>
      <c r="VBH58" s="205"/>
      <c r="VBI58" s="205"/>
      <c r="VBJ58" s="205"/>
      <c r="VBK58" s="205"/>
      <c r="VBL58" s="205"/>
      <c r="VBM58" s="205"/>
      <c r="VBN58" s="205"/>
      <c r="VBO58" s="205"/>
      <c r="VBP58" s="205"/>
      <c r="VBQ58" s="205"/>
      <c r="VBR58" s="205"/>
      <c r="VBS58" s="205"/>
      <c r="VBT58" s="205"/>
      <c r="VBU58" s="205"/>
      <c r="VBV58" s="205"/>
      <c r="VBW58" s="205"/>
      <c r="VBX58" s="205"/>
      <c r="VBY58" s="205"/>
      <c r="VBZ58" s="205"/>
      <c r="VCA58" s="205"/>
      <c r="VCB58" s="205"/>
      <c r="VCC58" s="205"/>
      <c r="VCD58" s="205"/>
      <c r="VCE58" s="205"/>
      <c r="VCF58" s="205"/>
      <c r="VCG58" s="205"/>
      <c r="VCH58" s="205"/>
      <c r="VCI58" s="205"/>
      <c r="VCJ58" s="205"/>
      <c r="VCK58" s="205"/>
      <c r="VCL58" s="205"/>
      <c r="VCM58" s="205"/>
      <c r="VCN58" s="205"/>
      <c r="VCO58" s="205"/>
      <c r="VCP58" s="205"/>
      <c r="VCQ58" s="205"/>
      <c r="VCR58" s="205"/>
      <c r="VCS58" s="205"/>
      <c r="VCT58" s="205"/>
      <c r="VCU58" s="205"/>
      <c r="VCV58" s="205"/>
      <c r="VCW58" s="205"/>
      <c r="VCX58" s="205"/>
      <c r="VCY58" s="205"/>
      <c r="VCZ58" s="205"/>
      <c r="VDA58" s="205"/>
      <c r="VDB58" s="205"/>
      <c r="VDC58" s="205"/>
      <c r="VDD58" s="205"/>
      <c r="VDE58" s="205"/>
      <c r="VDF58" s="205"/>
      <c r="VDG58" s="205"/>
      <c r="VDH58" s="205"/>
      <c r="VDI58" s="205"/>
      <c r="VDJ58" s="205"/>
      <c r="VDK58" s="205"/>
      <c r="VDL58" s="205"/>
      <c r="VDM58" s="205"/>
      <c r="VDN58" s="205"/>
      <c r="VDO58" s="205"/>
      <c r="VDP58" s="205"/>
      <c r="VDQ58" s="205"/>
      <c r="VDR58" s="205"/>
      <c r="VDS58" s="205"/>
      <c r="VDT58" s="205"/>
      <c r="VDU58" s="205"/>
      <c r="VDV58" s="205"/>
      <c r="VDW58" s="205"/>
      <c r="VDX58" s="205"/>
      <c r="VDY58" s="205"/>
      <c r="VDZ58" s="205"/>
      <c r="VEA58" s="205"/>
      <c r="VEB58" s="205"/>
      <c r="VEC58" s="205"/>
      <c r="VED58" s="205"/>
      <c r="VEE58" s="205"/>
      <c r="VEF58" s="205"/>
      <c r="VEG58" s="205"/>
      <c r="VEH58" s="205"/>
      <c r="VEI58" s="205"/>
      <c r="VEJ58" s="205"/>
      <c r="VEK58" s="205"/>
      <c r="VEL58" s="205"/>
      <c r="VEM58" s="205"/>
      <c r="VEN58" s="205"/>
      <c r="VEO58" s="205"/>
      <c r="VEP58" s="205"/>
      <c r="VEQ58" s="205"/>
      <c r="VER58" s="205"/>
      <c r="VES58" s="205"/>
      <c r="VET58" s="205"/>
      <c r="VEU58" s="205"/>
      <c r="VEV58" s="205"/>
      <c r="VEW58" s="205"/>
      <c r="VEX58" s="205"/>
      <c r="VEY58" s="205"/>
      <c r="VEZ58" s="205"/>
      <c r="VFA58" s="205"/>
      <c r="VFB58" s="205"/>
      <c r="VFC58" s="205"/>
      <c r="VFD58" s="205"/>
      <c r="VFE58" s="205"/>
      <c r="VFF58" s="205"/>
      <c r="VFG58" s="205"/>
      <c r="VFH58" s="205"/>
      <c r="VFI58" s="205"/>
      <c r="VFJ58" s="205"/>
      <c r="VFK58" s="205"/>
      <c r="VFL58" s="205"/>
      <c r="VFM58" s="205"/>
      <c r="VFN58" s="205"/>
      <c r="VFO58" s="205"/>
      <c r="VFP58" s="205"/>
      <c r="VFQ58" s="205"/>
      <c r="VFR58" s="205"/>
      <c r="VFS58" s="205"/>
      <c r="VFT58" s="205"/>
      <c r="VFU58" s="205"/>
      <c r="VFV58" s="205"/>
      <c r="VFW58" s="205"/>
      <c r="VFX58" s="205"/>
      <c r="VFY58" s="205"/>
      <c r="VFZ58" s="205"/>
      <c r="VGA58" s="205"/>
      <c r="VGB58" s="205"/>
      <c r="VGC58" s="205"/>
      <c r="VGD58" s="205"/>
      <c r="VGE58" s="205"/>
      <c r="VGF58" s="205"/>
      <c r="VGG58" s="205"/>
      <c r="VGH58" s="205"/>
      <c r="VGI58" s="205"/>
      <c r="VGJ58" s="205"/>
      <c r="VGK58" s="205"/>
      <c r="VGL58" s="205"/>
      <c r="VGM58" s="205"/>
      <c r="VGN58" s="205"/>
      <c r="VGO58" s="205"/>
      <c r="VGP58" s="205"/>
      <c r="VGQ58" s="205"/>
      <c r="VGR58" s="205"/>
      <c r="VGS58" s="205"/>
      <c r="VGT58" s="205"/>
      <c r="VGU58" s="205"/>
      <c r="VGV58" s="205"/>
      <c r="VGW58" s="205"/>
      <c r="VGX58" s="205"/>
      <c r="VGY58" s="205"/>
      <c r="VGZ58" s="205"/>
      <c r="VHA58" s="205"/>
      <c r="VHB58" s="205"/>
      <c r="VHC58" s="205"/>
      <c r="VHD58" s="205"/>
      <c r="VHE58" s="205"/>
      <c r="VHF58" s="205"/>
      <c r="VHG58" s="205"/>
      <c r="VHH58" s="205"/>
      <c r="VHI58" s="205"/>
      <c r="VHJ58" s="205"/>
      <c r="VHK58" s="205"/>
      <c r="VHL58" s="205"/>
      <c r="VHM58" s="205"/>
      <c r="VHN58" s="205"/>
      <c r="VHO58" s="205"/>
      <c r="VHP58" s="205"/>
      <c r="VHQ58" s="205"/>
      <c r="VHR58" s="205"/>
      <c r="VHS58" s="205"/>
      <c r="VHT58" s="205"/>
      <c r="VHU58" s="205"/>
      <c r="VHV58" s="205"/>
      <c r="VHW58" s="205"/>
      <c r="VHX58" s="205"/>
      <c r="VHY58" s="205"/>
      <c r="VHZ58" s="205"/>
      <c r="VIA58" s="205"/>
      <c r="VIB58" s="205"/>
      <c r="VIC58" s="205"/>
      <c r="VID58" s="205"/>
      <c r="VIE58" s="205"/>
      <c r="VIF58" s="205"/>
      <c r="VIG58" s="205"/>
      <c r="VIH58" s="205"/>
      <c r="VII58" s="205"/>
      <c r="VIJ58" s="205"/>
      <c r="VIK58" s="205"/>
      <c r="VIL58" s="205"/>
      <c r="VIM58" s="205"/>
      <c r="VIN58" s="205"/>
      <c r="VIO58" s="205"/>
      <c r="VIP58" s="205"/>
      <c r="VIQ58" s="205"/>
      <c r="VIR58" s="205"/>
      <c r="VIS58" s="205"/>
      <c r="VIT58" s="205"/>
      <c r="VIU58" s="205"/>
      <c r="VIV58" s="205"/>
      <c r="VIW58" s="205"/>
      <c r="VIX58" s="205"/>
      <c r="VIY58" s="205"/>
      <c r="VIZ58" s="205"/>
      <c r="VJA58" s="205"/>
      <c r="VJB58" s="205"/>
      <c r="VJC58" s="205"/>
      <c r="VJD58" s="205"/>
      <c r="VJE58" s="205"/>
      <c r="VJF58" s="205"/>
      <c r="VJG58" s="205"/>
      <c r="VJH58" s="205"/>
      <c r="VJI58" s="205"/>
      <c r="VJJ58" s="205"/>
      <c r="VJK58" s="205"/>
      <c r="VJL58" s="205"/>
      <c r="VJM58" s="205"/>
      <c r="VJN58" s="205"/>
      <c r="VJO58" s="205"/>
      <c r="VJP58" s="205"/>
      <c r="VJQ58" s="205"/>
      <c r="VJR58" s="205"/>
      <c r="VJS58" s="205"/>
      <c r="VJT58" s="205"/>
      <c r="VJU58" s="205"/>
      <c r="VJV58" s="205"/>
      <c r="VJW58" s="205"/>
      <c r="VJX58" s="205"/>
      <c r="VJY58" s="205"/>
      <c r="VJZ58" s="205"/>
      <c r="VKA58" s="205"/>
      <c r="VKB58" s="205"/>
      <c r="VKC58" s="205"/>
      <c r="VKD58" s="205"/>
      <c r="VKE58" s="205"/>
      <c r="VKF58" s="205"/>
      <c r="VKG58" s="205"/>
      <c r="VKH58" s="205"/>
      <c r="VKI58" s="205"/>
      <c r="VKJ58" s="205"/>
      <c r="VKK58" s="205"/>
      <c r="VKL58" s="205"/>
      <c r="VKM58" s="205"/>
      <c r="VKN58" s="205"/>
      <c r="VKO58" s="205"/>
      <c r="VKP58" s="205"/>
      <c r="VKQ58" s="205"/>
      <c r="VKR58" s="205"/>
      <c r="VKS58" s="205"/>
      <c r="VKT58" s="205"/>
      <c r="VKU58" s="205"/>
      <c r="VKV58" s="205"/>
      <c r="VKW58" s="205"/>
      <c r="VKX58" s="205"/>
      <c r="VKY58" s="205"/>
      <c r="VKZ58" s="205"/>
      <c r="VLA58" s="205"/>
      <c r="VLB58" s="205"/>
      <c r="VLC58" s="205"/>
      <c r="VLD58" s="205"/>
      <c r="VLE58" s="205"/>
      <c r="VLF58" s="205"/>
      <c r="VLG58" s="205"/>
      <c r="VLH58" s="205"/>
      <c r="VLI58" s="205"/>
      <c r="VLJ58" s="205"/>
      <c r="VLK58" s="205"/>
      <c r="VLL58" s="205"/>
      <c r="VLM58" s="205"/>
      <c r="VLN58" s="205"/>
      <c r="VLO58" s="205"/>
      <c r="VLP58" s="205"/>
      <c r="VLQ58" s="205"/>
      <c r="VLR58" s="205"/>
      <c r="VLS58" s="205"/>
      <c r="VLT58" s="205"/>
      <c r="VLU58" s="205"/>
      <c r="VLV58" s="205"/>
      <c r="VLW58" s="205"/>
      <c r="VLX58" s="205"/>
      <c r="VLY58" s="205"/>
      <c r="VLZ58" s="205"/>
      <c r="VMA58" s="205"/>
      <c r="VMB58" s="205"/>
      <c r="VMC58" s="205"/>
      <c r="VMD58" s="205"/>
      <c r="VME58" s="205"/>
      <c r="VMF58" s="205"/>
      <c r="VMG58" s="205"/>
      <c r="VMH58" s="205"/>
      <c r="VMI58" s="205"/>
      <c r="VMJ58" s="205"/>
      <c r="VMK58" s="205"/>
      <c r="VML58" s="205"/>
      <c r="VMM58" s="205"/>
      <c r="VMN58" s="205"/>
      <c r="VMO58" s="205"/>
      <c r="VMP58" s="205"/>
      <c r="VMQ58" s="205"/>
      <c r="VMR58" s="205"/>
      <c r="VMS58" s="205"/>
      <c r="VMT58" s="205"/>
      <c r="VMU58" s="205"/>
      <c r="VMV58" s="205"/>
      <c r="VMW58" s="205"/>
      <c r="VMX58" s="205"/>
      <c r="VMY58" s="205"/>
      <c r="VMZ58" s="205"/>
      <c r="VNA58" s="205"/>
      <c r="VNB58" s="205"/>
      <c r="VNC58" s="205"/>
      <c r="VND58" s="205"/>
      <c r="VNE58" s="205"/>
      <c r="VNF58" s="205"/>
      <c r="VNG58" s="205"/>
      <c r="VNH58" s="205"/>
      <c r="VNI58" s="205"/>
      <c r="VNJ58" s="205"/>
      <c r="VNK58" s="205"/>
      <c r="VNL58" s="205"/>
      <c r="VNM58" s="205"/>
      <c r="VNN58" s="205"/>
      <c r="VNO58" s="205"/>
      <c r="VNP58" s="205"/>
      <c r="VNQ58" s="205"/>
      <c r="VNR58" s="205"/>
      <c r="VNS58" s="205"/>
      <c r="VNT58" s="205"/>
      <c r="VNU58" s="205"/>
      <c r="VNV58" s="205"/>
      <c r="VNW58" s="205"/>
      <c r="VNX58" s="205"/>
      <c r="VNY58" s="205"/>
      <c r="VNZ58" s="205"/>
      <c r="VOA58" s="205"/>
      <c r="VOB58" s="205"/>
      <c r="VOC58" s="205"/>
      <c r="VOD58" s="205"/>
      <c r="VOE58" s="205"/>
      <c r="VOF58" s="205"/>
      <c r="VOG58" s="205"/>
      <c r="VOH58" s="205"/>
      <c r="VOI58" s="205"/>
      <c r="VOJ58" s="205"/>
      <c r="VOK58" s="205"/>
      <c r="VOL58" s="205"/>
      <c r="VOM58" s="205"/>
      <c r="VON58" s="205"/>
      <c r="VOO58" s="205"/>
      <c r="VOP58" s="205"/>
      <c r="VOQ58" s="205"/>
      <c r="VOR58" s="205"/>
      <c r="VOS58" s="205"/>
      <c r="VOT58" s="205"/>
      <c r="VOU58" s="205"/>
      <c r="VOV58" s="205"/>
      <c r="VOW58" s="205"/>
      <c r="VOX58" s="205"/>
      <c r="VOY58" s="205"/>
      <c r="VOZ58" s="205"/>
      <c r="VPA58" s="205"/>
      <c r="VPB58" s="205"/>
      <c r="VPC58" s="205"/>
      <c r="VPD58" s="205"/>
      <c r="VPE58" s="205"/>
      <c r="VPF58" s="205"/>
      <c r="VPG58" s="205"/>
      <c r="VPH58" s="205"/>
      <c r="VPI58" s="205"/>
      <c r="VPJ58" s="205"/>
      <c r="VPK58" s="205"/>
      <c r="VPL58" s="205"/>
      <c r="VPM58" s="205"/>
      <c r="VPN58" s="205"/>
      <c r="VPO58" s="205"/>
      <c r="VPP58" s="205"/>
      <c r="VPQ58" s="205"/>
      <c r="VPR58" s="205"/>
      <c r="VPS58" s="205"/>
      <c r="VPT58" s="205"/>
      <c r="VPU58" s="205"/>
      <c r="VPV58" s="205"/>
      <c r="VPW58" s="205"/>
      <c r="VPX58" s="205"/>
      <c r="VPY58" s="205"/>
      <c r="VPZ58" s="205"/>
      <c r="VQA58" s="205"/>
      <c r="VQB58" s="205"/>
      <c r="VQC58" s="205"/>
      <c r="VQD58" s="205"/>
      <c r="VQE58" s="205"/>
      <c r="VQF58" s="205"/>
      <c r="VQG58" s="205"/>
      <c r="VQH58" s="205"/>
      <c r="VQI58" s="205"/>
      <c r="VQJ58" s="205"/>
      <c r="VQK58" s="205"/>
      <c r="VQL58" s="205"/>
      <c r="VQM58" s="205"/>
      <c r="VQN58" s="205"/>
      <c r="VQO58" s="205"/>
      <c r="VQP58" s="205"/>
      <c r="VQQ58" s="205"/>
      <c r="VQR58" s="205"/>
      <c r="VQS58" s="205"/>
      <c r="VQT58" s="205"/>
      <c r="VQU58" s="205"/>
      <c r="VQV58" s="205"/>
      <c r="VQW58" s="205"/>
      <c r="VQX58" s="205"/>
      <c r="VQY58" s="205"/>
      <c r="VQZ58" s="205"/>
      <c r="VRA58" s="205"/>
      <c r="VRB58" s="205"/>
      <c r="VRC58" s="205"/>
      <c r="VRD58" s="205"/>
      <c r="VRE58" s="205"/>
      <c r="VRF58" s="205"/>
      <c r="VRG58" s="205"/>
      <c r="VRH58" s="205"/>
      <c r="VRI58" s="205"/>
      <c r="VRJ58" s="205"/>
      <c r="VRK58" s="205"/>
      <c r="VRL58" s="205"/>
      <c r="VRM58" s="205"/>
      <c r="VRN58" s="205"/>
      <c r="VRO58" s="205"/>
      <c r="VRP58" s="205"/>
      <c r="VRQ58" s="205"/>
      <c r="VRR58" s="205"/>
      <c r="VRS58" s="205"/>
      <c r="VRT58" s="205"/>
      <c r="VRU58" s="205"/>
      <c r="VRV58" s="205"/>
      <c r="VRW58" s="205"/>
      <c r="VRX58" s="205"/>
      <c r="VRY58" s="205"/>
      <c r="VRZ58" s="205"/>
      <c r="VSA58" s="205"/>
      <c r="VSB58" s="205"/>
      <c r="VSC58" s="205"/>
      <c r="VSD58" s="205"/>
      <c r="VSE58" s="205"/>
      <c r="VSF58" s="205"/>
      <c r="VSG58" s="205"/>
      <c r="VSH58" s="205"/>
      <c r="VSI58" s="205"/>
      <c r="VSJ58" s="205"/>
      <c r="VSK58" s="205"/>
      <c r="VSL58" s="205"/>
      <c r="VSM58" s="205"/>
      <c r="VSN58" s="205"/>
      <c r="VSO58" s="205"/>
      <c r="VSP58" s="205"/>
      <c r="VSQ58" s="205"/>
      <c r="VSR58" s="205"/>
      <c r="VSS58" s="205"/>
      <c r="VST58" s="205"/>
      <c r="VSU58" s="205"/>
      <c r="VSV58" s="205"/>
      <c r="VSW58" s="205"/>
      <c r="VSX58" s="205"/>
      <c r="VSY58" s="205"/>
      <c r="VSZ58" s="205"/>
      <c r="VTA58" s="205"/>
      <c r="VTB58" s="205"/>
      <c r="VTC58" s="205"/>
      <c r="VTD58" s="205"/>
      <c r="VTE58" s="205"/>
      <c r="VTF58" s="205"/>
      <c r="VTG58" s="205"/>
      <c r="VTH58" s="205"/>
      <c r="VTI58" s="205"/>
      <c r="VTJ58" s="205"/>
      <c r="VTK58" s="205"/>
      <c r="VTL58" s="205"/>
      <c r="VTM58" s="205"/>
      <c r="VTN58" s="205"/>
      <c r="VTO58" s="205"/>
      <c r="VTP58" s="205"/>
      <c r="VTQ58" s="205"/>
      <c r="VTR58" s="205"/>
      <c r="VTS58" s="205"/>
      <c r="VTT58" s="205"/>
      <c r="VTU58" s="205"/>
      <c r="VTV58" s="205"/>
      <c r="VTW58" s="205"/>
      <c r="VTX58" s="205"/>
      <c r="VTY58" s="205"/>
      <c r="VTZ58" s="205"/>
      <c r="VUA58" s="205"/>
      <c r="VUB58" s="205"/>
      <c r="VUC58" s="205"/>
      <c r="VUD58" s="205"/>
      <c r="VUE58" s="205"/>
      <c r="VUF58" s="205"/>
      <c r="VUG58" s="205"/>
      <c r="VUH58" s="205"/>
      <c r="VUI58" s="205"/>
      <c r="VUJ58" s="205"/>
      <c r="VUK58" s="205"/>
      <c r="VUL58" s="205"/>
      <c r="VUM58" s="205"/>
      <c r="VUN58" s="205"/>
      <c r="VUO58" s="205"/>
      <c r="VUP58" s="205"/>
      <c r="VUQ58" s="205"/>
      <c r="VUR58" s="205"/>
      <c r="VUS58" s="205"/>
      <c r="VUT58" s="205"/>
      <c r="VUU58" s="205"/>
      <c r="VUV58" s="205"/>
      <c r="VUW58" s="205"/>
      <c r="VUX58" s="205"/>
      <c r="VUY58" s="205"/>
      <c r="VUZ58" s="205"/>
      <c r="VVA58" s="205"/>
      <c r="VVB58" s="205"/>
      <c r="VVC58" s="205"/>
      <c r="VVD58" s="205"/>
      <c r="VVE58" s="205"/>
      <c r="VVF58" s="205"/>
      <c r="VVG58" s="205"/>
      <c r="VVH58" s="205"/>
      <c r="VVI58" s="205"/>
      <c r="VVJ58" s="205"/>
      <c r="VVK58" s="205"/>
      <c r="VVL58" s="205"/>
      <c r="VVM58" s="205"/>
      <c r="VVN58" s="205"/>
      <c r="VVO58" s="205"/>
      <c r="VVP58" s="205"/>
      <c r="VVQ58" s="205"/>
      <c r="VVR58" s="205"/>
      <c r="VVS58" s="205"/>
      <c r="VVT58" s="205"/>
      <c r="VVU58" s="205"/>
      <c r="VVV58" s="205"/>
      <c r="VVW58" s="205"/>
      <c r="VVX58" s="205"/>
      <c r="VVY58" s="205"/>
      <c r="VVZ58" s="205"/>
      <c r="VWA58" s="205"/>
      <c r="VWB58" s="205"/>
      <c r="VWC58" s="205"/>
      <c r="VWD58" s="205"/>
      <c r="VWE58" s="205"/>
      <c r="VWF58" s="205"/>
      <c r="VWG58" s="205"/>
      <c r="VWH58" s="205"/>
      <c r="VWI58" s="205"/>
      <c r="VWJ58" s="205"/>
      <c r="VWK58" s="205"/>
      <c r="VWL58" s="205"/>
      <c r="VWM58" s="205"/>
      <c r="VWN58" s="205"/>
      <c r="VWO58" s="205"/>
      <c r="VWP58" s="205"/>
      <c r="VWQ58" s="205"/>
      <c r="VWR58" s="205"/>
      <c r="VWS58" s="205"/>
      <c r="VWT58" s="205"/>
      <c r="VWU58" s="205"/>
      <c r="VWV58" s="205"/>
      <c r="VWW58" s="205"/>
      <c r="VWX58" s="205"/>
      <c r="VWY58" s="205"/>
      <c r="VWZ58" s="205"/>
      <c r="VXA58" s="205"/>
      <c r="VXB58" s="205"/>
      <c r="VXC58" s="205"/>
      <c r="VXD58" s="205"/>
      <c r="VXE58" s="205"/>
      <c r="VXF58" s="205"/>
      <c r="VXG58" s="205"/>
      <c r="VXH58" s="205"/>
      <c r="VXI58" s="205"/>
      <c r="VXJ58" s="205"/>
      <c r="VXK58" s="205"/>
      <c r="VXL58" s="205"/>
      <c r="VXM58" s="205"/>
      <c r="VXN58" s="205"/>
      <c r="VXO58" s="205"/>
      <c r="VXP58" s="205"/>
      <c r="VXQ58" s="205"/>
      <c r="VXR58" s="205"/>
      <c r="VXS58" s="205"/>
      <c r="VXT58" s="205"/>
      <c r="VXU58" s="205"/>
      <c r="VXV58" s="205"/>
      <c r="VXW58" s="205"/>
      <c r="VXX58" s="205"/>
      <c r="VXY58" s="205"/>
      <c r="VXZ58" s="205"/>
      <c r="VYA58" s="205"/>
      <c r="VYB58" s="205"/>
      <c r="VYC58" s="205"/>
      <c r="VYD58" s="205"/>
      <c r="VYE58" s="205"/>
      <c r="VYF58" s="205"/>
      <c r="VYG58" s="205"/>
      <c r="VYH58" s="205"/>
      <c r="VYI58" s="205"/>
      <c r="VYJ58" s="205"/>
      <c r="VYK58" s="205"/>
      <c r="VYL58" s="205"/>
      <c r="VYM58" s="205"/>
      <c r="VYN58" s="205"/>
      <c r="VYO58" s="205"/>
      <c r="VYP58" s="205"/>
      <c r="VYQ58" s="205"/>
      <c r="VYR58" s="205"/>
      <c r="VYS58" s="205"/>
      <c r="VYT58" s="205"/>
      <c r="VYU58" s="205"/>
      <c r="VYV58" s="205"/>
      <c r="VYW58" s="205"/>
      <c r="VYX58" s="205"/>
      <c r="VYY58" s="205"/>
      <c r="VYZ58" s="205"/>
      <c r="VZA58" s="205"/>
      <c r="VZB58" s="205"/>
      <c r="VZC58" s="205"/>
      <c r="VZD58" s="205"/>
      <c r="VZE58" s="205"/>
      <c r="VZF58" s="205"/>
      <c r="VZG58" s="205"/>
      <c r="VZH58" s="205"/>
      <c r="VZI58" s="205"/>
      <c r="VZJ58" s="205"/>
      <c r="VZK58" s="205"/>
      <c r="VZL58" s="205"/>
      <c r="VZM58" s="205"/>
      <c r="VZN58" s="205"/>
      <c r="VZO58" s="205"/>
      <c r="VZP58" s="205"/>
      <c r="VZQ58" s="205"/>
      <c r="VZR58" s="205"/>
      <c r="VZS58" s="205"/>
      <c r="VZT58" s="205"/>
      <c r="VZU58" s="205"/>
      <c r="VZV58" s="205"/>
      <c r="VZW58" s="205"/>
      <c r="VZX58" s="205"/>
      <c r="VZY58" s="205"/>
      <c r="VZZ58" s="205"/>
      <c r="WAA58" s="205"/>
      <c r="WAB58" s="205"/>
      <c r="WAC58" s="205"/>
      <c r="WAD58" s="205"/>
      <c r="WAE58" s="205"/>
      <c r="WAF58" s="205"/>
      <c r="WAG58" s="205"/>
      <c r="WAH58" s="205"/>
      <c r="WAI58" s="205"/>
      <c r="WAJ58" s="205"/>
      <c r="WAK58" s="205"/>
      <c r="WAL58" s="205"/>
      <c r="WAM58" s="205"/>
      <c r="WAN58" s="205"/>
      <c r="WAO58" s="205"/>
      <c r="WAP58" s="205"/>
      <c r="WAQ58" s="205"/>
      <c r="WAR58" s="205"/>
      <c r="WAS58" s="205"/>
      <c r="WAT58" s="205"/>
      <c r="WAU58" s="205"/>
      <c r="WAV58" s="205"/>
      <c r="WAW58" s="205"/>
      <c r="WAX58" s="205"/>
      <c r="WAY58" s="205"/>
      <c r="WAZ58" s="205"/>
      <c r="WBA58" s="205"/>
      <c r="WBB58" s="205"/>
      <c r="WBC58" s="205"/>
      <c r="WBD58" s="205"/>
      <c r="WBE58" s="205"/>
      <c r="WBF58" s="205"/>
      <c r="WBG58" s="205"/>
      <c r="WBH58" s="205"/>
      <c r="WBI58" s="205"/>
      <c r="WBJ58" s="205"/>
      <c r="WBK58" s="205"/>
      <c r="WBL58" s="205"/>
      <c r="WBM58" s="205"/>
      <c r="WBN58" s="205"/>
      <c r="WBO58" s="205"/>
      <c r="WBP58" s="205"/>
      <c r="WBQ58" s="205"/>
      <c r="WBR58" s="205"/>
      <c r="WBS58" s="205"/>
      <c r="WBT58" s="205"/>
      <c r="WBU58" s="205"/>
      <c r="WBV58" s="205"/>
      <c r="WBW58" s="205"/>
      <c r="WBX58" s="205"/>
      <c r="WBY58" s="205"/>
      <c r="WBZ58" s="205"/>
      <c r="WCA58" s="205"/>
      <c r="WCB58" s="205"/>
      <c r="WCC58" s="205"/>
      <c r="WCD58" s="205"/>
      <c r="WCE58" s="205"/>
      <c r="WCF58" s="205"/>
      <c r="WCG58" s="205"/>
      <c r="WCH58" s="205"/>
      <c r="WCI58" s="205"/>
      <c r="WCJ58" s="205"/>
      <c r="WCK58" s="205"/>
      <c r="WCL58" s="205"/>
      <c r="WCM58" s="205"/>
      <c r="WCN58" s="205"/>
      <c r="WCO58" s="205"/>
      <c r="WCP58" s="205"/>
      <c r="WCQ58" s="205"/>
      <c r="WCR58" s="205"/>
      <c r="WCS58" s="205"/>
      <c r="WCT58" s="205"/>
      <c r="WCU58" s="205"/>
      <c r="WCV58" s="205"/>
      <c r="WCW58" s="205"/>
      <c r="WCX58" s="205"/>
      <c r="WCY58" s="205"/>
      <c r="WCZ58" s="205"/>
      <c r="WDA58" s="205"/>
      <c r="WDB58" s="205"/>
      <c r="WDC58" s="205"/>
      <c r="WDD58" s="205"/>
      <c r="WDE58" s="205"/>
      <c r="WDF58" s="205"/>
      <c r="WDG58" s="205"/>
      <c r="WDH58" s="205"/>
      <c r="WDI58" s="205"/>
      <c r="WDJ58" s="205"/>
      <c r="WDK58" s="205"/>
      <c r="WDL58" s="205"/>
      <c r="WDM58" s="205"/>
      <c r="WDN58" s="205"/>
      <c r="WDO58" s="205"/>
      <c r="WDP58" s="205"/>
      <c r="WDQ58" s="205"/>
      <c r="WDR58" s="205"/>
      <c r="WDS58" s="205"/>
      <c r="WDT58" s="205"/>
      <c r="WDU58" s="205"/>
      <c r="WDV58" s="205"/>
      <c r="WDW58" s="205"/>
      <c r="WDX58" s="205"/>
      <c r="WDY58" s="205"/>
      <c r="WDZ58" s="205"/>
      <c r="WEA58" s="205"/>
      <c r="WEB58" s="205"/>
      <c r="WEC58" s="205"/>
      <c r="WED58" s="205"/>
      <c r="WEE58" s="205"/>
      <c r="WEF58" s="205"/>
      <c r="WEG58" s="205"/>
      <c r="WEH58" s="205"/>
      <c r="WEI58" s="205"/>
      <c r="WEJ58" s="205"/>
      <c r="WEK58" s="205"/>
      <c r="WEL58" s="205"/>
      <c r="WEM58" s="205"/>
      <c r="WEN58" s="205"/>
      <c r="WEO58" s="205"/>
      <c r="WEP58" s="205"/>
      <c r="WEQ58" s="205"/>
      <c r="WER58" s="205"/>
      <c r="WES58" s="205"/>
      <c r="WET58" s="205"/>
      <c r="WEU58" s="205"/>
      <c r="WEV58" s="205"/>
      <c r="WEW58" s="205"/>
      <c r="WEX58" s="205"/>
      <c r="WEY58" s="205"/>
      <c r="WEZ58" s="205"/>
      <c r="WFA58" s="205"/>
      <c r="WFB58" s="205"/>
      <c r="WFC58" s="205"/>
      <c r="WFD58" s="205"/>
      <c r="WFE58" s="205"/>
      <c r="WFF58" s="205"/>
      <c r="WFG58" s="205"/>
      <c r="WFH58" s="205"/>
      <c r="WFI58" s="205"/>
      <c r="WFJ58" s="205"/>
      <c r="WFK58" s="205"/>
      <c r="WFL58" s="205"/>
      <c r="WFM58" s="205"/>
      <c r="WFN58" s="205"/>
      <c r="WFO58" s="205"/>
      <c r="WFP58" s="205"/>
      <c r="WFQ58" s="205"/>
      <c r="WFR58" s="205"/>
      <c r="WFS58" s="205"/>
      <c r="WFT58" s="205"/>
      <c r="WFU58" s="205"/>
      <c r="WFV58" s="205"/>
      <c r="WFW58" s="205"/>
      <c r="WFX58" s="205"/>
      <c r="WFY58" s="205"/>
      <c r="WFZ58" s="205"/>
      <c r="WGA58" s="205"/>
      <c r="WGB58" s="205"/>
      <c r="WGC58" s="205"/>
      <c r="WGD58" s="205"/>
      <c r="WGE58" s="205"/>
      <c r="WGF58" s="205"/>
      <c r="WGG58" s="205"/>
      <c r="WGH58" s="205"/>
      <c r="WGI58" s="205"/>
      <c r="WGJ58" s="205"/>
      <c r="WGK58" s="205"/>
      <c r="WGL58" s="205"/>
      <c r="WGM58" s="205"/>
      <c r="WGN58" s="205"/>
      <c r="WGO58" s="205"/>
      <c r="WGP58" s="205"/>
      <c r="WGQ58" s="205"/>
      <c r="WGR58" s="205"/>
      <c r="WGS58" s="205"/>
      <c r="WGT58" s="205"/>
      <c r="WGU58" s="205"/>
      <c r="WGV58" s="205"/>
      <c r="WGW58" s="205"/>
      <c r="WGX58" s="205"/>
      <c r="WGY58" s="205"/>
      <c r="WGZ58" s="205"/>
      <c r="WHA58" s="205"/>
      <c r="WHB58" s="205"/>
      <c r="WHC58" s="205"/>
      <c r="WHD58" s="205"/>
      <c r="WHE58" s="205"/>
      <c r="WHF58" s="205"/>
      <c r="WHG58" s="205"/>
      <c r="WHH58" s="205"/>
      <c r="WHI58" s="205"/>
      <c r="WHJ58" s="205"/>
      <c r="WHK58" s="205"/>
      <c r="WHL58" s="205"/>
      <c r="WHM58" s="205"/>
      <c r="WHN58" s="205"/>
      <c r="WHO58" s="205"/>
      <c r="WHP58" s="205"/>
      <c r="WHQ58" s="205"/>
      <c r="WHR58" s="205"/>
      <c r="WHS58" s="205"/>
      <c r="WHT58" s="205"/>
      <c r="WHU58" s="205"/>
      <c r="WHV58" s="205"/>
      <c r="WHW58" s="205"/>
      <c r="WHX58" s="205"/>
      <c r="WHY58" s="205"/>
      <c r="WHZ58" s="205"/>
      <c r="WIA58" s="205"/>
      <c r="WIB58" s="205"/>
      <c r="WIC58" s="205"/>
      <c r="WID58" s="205"/>
      <c r="WIE58" s="205"/>
      <c r="WIF58" s="205"/>
      <c r="WIG58" s="205"/>
      <c r="WIH58" s="205"/>
      <c r="WII58" s="205"/>
      <c r="WIJ58" s="205"/>
      <c r="WIK58" s="205"/>
      <c r="WIL58" s="205"/>
      <c r="WIM58" s="205"/>
      <c r="WIN58" s="205"/>
      <c r="WIO58" s="205"/>
      <c r="WIP58" s="205"/>
      <c r="WIQ58" s="205"/>
      <c r="WIR58" s="205"/>
      <c r="WIS58" s="205"/>
      <c r="WIT58" s="205"/>
      <c r="WIU58" s="205"/>
      <c r="WIV58" s="205"/>
      <c r="WIW58" s="205"/>
      <c r="WIX58" s="205"/>
      <c r="WIY58" s="205"/>
      <c r="WIZ58" s="205"/>
      <c r="WJA58" s="205"/>
      <c r="WJB58" s="205"/>
      <c r="WJC58" s="205"/>
      <c r="WJD58" s="205"/>
      <c r="WJE58" s="205"/>
      <c r="WJF58" s="205"/>
      <c r="WJG58" s="205"/>
      <c r="WJH58" s="205"/>
      <c r="WJI58" s="205"/>
      <c r="WJJ58" s="205"/>
      <c r="WJK58" s="205"/>
      <c r="WJL58" s="205"/>
      <c r="WJM58" s="205"/>
      <c r="WJN58" s="205"/>
      <c r="WJO58" s="205"/>
      <c r="WJP58" s="205"/>
      <c r="WJQ58" s="205"/>
      <c r="WJR58" s="205"/>
      <c r="WJS58" s="205"/>
      <c r="WJT58" s="205"/>
      <c r="WJU58" s="205"/>
      <c r="WJV58" s="205"/>
      <c r="WJW58" s="205"/>
      <c r="WJX58" s="205"/>
      <c r="WJY58" s="205"/>
      <c r="WJZ58" s="205"/>
      <c r="WKA58" s="205"/>
      <c r="WKB58" s="205"/>
      <c r="WKC58" s="205"/>
      <c r="WKD58" s="205"/>
      <c r="WKE58" s="205"/>
      <c r="WKF58" s="205"/>
      <c r="WKG58" s="205"/>
      <c r="WKH58" s="205"/>
      <c r="WKI58" s="205"/>
      <c r="WKJ58" s="205"/>
      <c r="WKK58" s="205"/>
      <c r="WKL58" s="205"/>
      <c r="WKM58" s="205"/>
      <c r="WKN58" s="205"/>
      <c r="WKO58" s="205"/>
      <c r="WKP58" s="205"/>
      <c r="WKQ58" s="205"/>
      <c r="WKR58" s="205"/>
      <c r="WKS58" s="205"/>
      <c r="WKT58" s="205"/>
      <c r="WKU58" s="205"/>
      <c r="WKV58" s="205"/>
      <c r="WKW58" s="205"/>
      <c r="WKX58" s="205"/>
      <c r="WKY58" s="205"/>
      <c r="WKZ58" s="205"/>
      <c r="WLA58" s="205"/>
      <c r="WLB58" s="205"/>
      <c r="WLC58" s="205"/>
      <c r="WLD58" s="205"/>
      <c r="WLE58" s="205"/>
      <c r="WLF58" s="205"/>
      <c r="WLG58" s="205"/>
      <c r="WLH58" s="205"/>
      <c r="WLI58" s="205"/>
      <c r="WLJ58" s="205"/>
      <c r="WLK58" s="205"/>
      <c r="WLL58" s="205"/>
      <c r="WLM58" s="205"/>
      <c r="WLN58" s="205"/>
      <c r="WLO58" s="205"/>
      <c r="WLP58" s="205"/>
      <c r="WLQ58" s="205"/>
      <c r="WLR58" s="205"/>
      <c r="WLS58" s="205"/>
      <c r="WLT58" s="205"/>
      <c r="WLU58" s="205"/>
      <c r="WLV58" s="205"/>
      <c r="WLW58" s="205"/>
      <c r="WLX58" s="205"/>
      <c r="WLY58" s="205"/>
      <c r="WLZ58" s="205"/>
      <c r="WMA58" s="205"/>
      <c r="WMB58" s="205"/>
      <c r="WMC58" s="205"/>
      <c r="WMD58" s="205"/>
      <c r="WME58" s="205"/>
      <c r="WMF58" s="205"/>
      <c r="WMG58" s="205"/>
      <c r="WMH58" s="205"/>
      <c r="WMI58" s="205"/>
      <c r="WMJ58" s="205"/>
      <c r="WMK58" s="205"/>
      <c r="WML58" s="205"/>
      <c r="WMM58" s="205"/>
      <c r="WMN58" s="205"/>
      <c r="WMO58" s="205"/>
      <c r="WMP58" s="205"/>
      <c r="WMQ58" s="205"/>
      <c r="WMR58" s="205"/>
      <c r="WMS58" s="205"/>
      <c r="WMT58" s="205"/>
      <c r="WMU58" s="205"/>
      <c r="WMV58" s="205"/>
      <c r="WMW58" s="205"/>
      <c r="WMX58" s="205"/>
      <c r="WMY58" s="205"/>
      <c r="WMZ58" s="205"/>
      <c r="WNA58" s="205"/>
      <c r="WNB58" s="205"/>
      <c r="WNC58" s="205"/>
      <c r="WND58" s="205"/>
      <c r="WNE58" s="205"/>
      <c r="WNF58" s="205"/>
      <c r="WNG58" s="205"/>
      <c r="WNH58" s="205"/>
      <c r="WNI58" s="205"/>
      <c r="WNJ58" s="205"/>
      <c r="WNK58" s="205"/>
      <c r="WNL58" s="205"/>
      <c r="WNM58" s="205"/>
      <c r="WNN58" s="205"/>
      <c r="WNO58" s="205"/>
      <c r="WNP58" s="205"/>
      <c r="WNQ58" s="205"/>
      <c r="WNR58" s="205"/>
      <c r="WNS58" s="205"/>
      <c r="WNT58" s="205"/>
      <c r="WNU58" s="205"/>
      <c r="WNV58" s="205"/>
      <c r="WNW58" s="205"/>
      <c r="WNX58" s="205"/>
      <c r="WNY58" s="205"/>
      <c r="WNZ58" s="205"/>
      <c r="WOA58" s="205"/>
      <c r="WOB58" s="205"/>
      <c r="WOC58" s="205"/>
      <c r="WOD58" s="205"/>
      <c r="WOE58" s="205"/>
      <c r="WOF58" s="205"/>
      <c r="WOG58" s="205"/>
      <c r="WOH58" s="205"/>
      <c r="WOI58" s="205"/>
      <c r="WOJ58" s="205"/>
      <c r="WOK58" s="205"/>
      <c r="WOL58" s="205"/>
      <c r="WOM58" s="205"/>
      <c r="WON58" s="205"/>
      <c r="WOO58" s="205"/>
      <c r="WOP58" s="205"/>
      <c r="WOQ58" s="205"/>
      <c r="WOR58" s="205"/>
      <c r="WOS58" s="205"/>
      <c r="WOT58" s="205"/>
      <c r="WOU58" s="205"/>
      <c r="WOV58" s="205"/>
      <c r="WOW58" s="205"/>
      <c r="WOX58" s="205"/>
      <c r="WOY58" s="205"/>
      <c r="WOZ58" s="205"/>
      <c r="WPA58" s="205"/>
      <c r="WPB58" s="205"/>
      <c r="WPC58" s="205"/>
      <c r="WPD58" s="205"/>
      <c r="WPE58" s="205"/>
      <c r="WPF58" s="205"/>
      <c r="WPG58" s="205"/>
      <c r="WPH58" s="205"/>
      <c r="WPI58" s="205"/>
      <c r="WPJ58" s="205"/>
      <c r="WPK58" s="205"/>
      <c r="WPL58" s="205"/>
      <c r="WPM58" s="205"/>
      <c r="WPN58" s="205"/>
      <c r="WPO58" s="205"/>
      <c r="WPP58" s="205"/>
      <c r="WPQ58" s="205"/>
      <c r="WPR58" s="205"/>
      <c r="WPS58" s="205"/>
      <c r="WPT58" s="205"/>
      <c r="WPU58" s="205"/>
      <c r="WPV58" s="205"/>
      <c r="WPW58" s="205"/>
      <c r="WPX58" s="205"/>
      <c r="WPY58" s="205"/>
      <c r="WPZ58" s="205"/>
      <c r="WQA58" s="205"/>
      <c r="WQB58" s="205"/>
      <c r="WQC58" s="205"/>
      <c r="WQD58" s="205"/>
      <c r="WQE58" s="205"/>
      <c r="WQF58" s="205"/>
      <c r="WQG58" s="205"/>
      <c r="WQH58" s="205"/>
      <c r="WQI58" s="205"/>
      <c r="WQJ58" s="205"/>
      <c r="WQK58" s="205"/>
      <c r="WQL58" s="205"/>
      <c r="WQM58" s="205"/>
      <c r="WQN58" s="205"/>
      <c r="WQO58" s="205"/>
      <c r="WQP58" s="205"/>
      <c r="WQQ58" s="205"/>
      <c r="WQR58" s="205"/>
      <c r="WQS58" s="205"/>
      <c r="WQT58" s="205"/>
      <c r="WQU58" s="205"/>
      <c r="WQV58" s="205"/>
      <c r="WQW58" s="205"/>
      <c r="WQX58" s="205"/>
      <c r="WQY58" s="205"/>
      <c r="WQZ58" s="205"/>
      <c r="WRA58" s="205"/>
      <c r="WRB58" s="205"/>
      <c r="WRC58" s="205"/>
      <c r="WRD58" s="205"/>
      <c r="WRE58" s="205"/>
      <c r="WRF58" s="205"/>
      <c r="WRG58" s="205"/>
      <c r="WRH58" s="205"/>
      <c r="WRI58" s="205"/>
      <c r="WRJ58" s="205"/>
      <c r="WRK58" s="205"/>
      <c r="WRL58" s="205"/>
      <c r="WRM58" s="205"/>
      <c r="WRN58" s="205"/>
      <c r="WRO58" s="205"/>
      <c r="WRP58" s="205"/>
      <c r="WRQ58" s="205"/>
      <c r="WRR58" s="205"/>
      <c r="WRS58" s="205"/>
      <c r="WRT58" s="205"/>
      <c r="WRU58" s="205"/>
      <c r="WRV58" s="205"/>
      <c r="WRW58" s="205"/>
      <c r="WRX58" s="205"/>
      <c r="WRY58" s="205"/>
      <c r="WRZ58" s="205"/>
      <c r="WSA58" s="205"/>
      <c r="WSB58" s="205"/>
      <c r="WSC58" s="205"/>
      <c r="WSD58" s="205"/>
      <c r="WSE58" s="205"/>
      <c r="WSF58" s="205"/>
      <c r="WSG58" s="205"/>
      <c r="WSH58" s="205"/>
      <c r="WSI58" s="205"/>
      <c r="WSJ58" s="205"/>
      <c r="WSK58" s="205"/>
      <c r="WSL58" s="205"/>
      <c r="WSM58" s="205"/>
      <c r="WSN58" s="205"/>
      <c r="WSO58" s="205"/>
      <c r="WSP58" s="205"/>
      <c r="WSQ58" s="205"/>
      <c r="WSR58" s="205"/>
      <c r="WSS58" s="205"/>
      <c r="WST58" s="205"/>
      <c r="WSU58" s="205"/>
      <c r="WSV58" s="205"/>
      <c r="WSW58" s="205"/>
      <c r="WSX58" s="205"/>
      <c r="WSY58" s="205"/>
      <c r="WSZ58" s="205"/>
      <c r="WTA58" s="205"/>
      <c r="WTB58" s="205"/>
      <c r="WTC58" s="205"/>
      <c r="WTD58" s="205"/>
      <c r="WTE58" s="205"/>
      <c r="WTF58" s="205"/>
      <c r="WTG58" s="205"/>
      <c r="WTH58" s="205"/>
      <c r="WTI58" s="205"/>
      <c r="WTJ58" s="205"/>
      <c r="WTK58" s="205"/>
      <c r="WTL58" s="205"/>
      <c r="WTM58" s="205"/>
      <c r="WTN58" s="205"/>
      <c r="WTO58" s="205"/>
      <c r="WTP58" s="205"/>
      <c r="WTQ58" s="205"/>
      <c r="WTR58" s="205"/>
      <c r="WTS58" s="205"/>
      <c r="WTT58" s="205"/>
      <c r="WTU58" s="205"/>
      <c r="WTV58" s="205"/>
      <c r="WTW58" s="205"/>
      <c r="WTX58" s="205"/>
      <c r="WTY58" s="205"/>
      <c r="WTZ58" s="205"/>
      <c r="WUA58" s="205"/>
      <c r="WUB58" s="205"/>
      <c r="WUC58" s="205"/>
      <c r="WUD58" s="205"/>
      <c r="WUE58" s="205"/>
      <c r="WUF58" s="205"/>
      <c r="WUG58" s="205"/>
      <c r="WUH58" s="205"/>
      <c r="WUI58" s="205"/>
      <c r="WUJ58" s="205"/>
      <c r="WUK58" s="205"/>
      <c r="WUL58" s="205"/>
      <c r="WUM58" s="205"/>
      <c r="WUN58" s="205"/>
      <c r="WUO58" s="205"/>
      <c r="WUP58" s="205"/>
      <c r="WUQ58" s="205"/>
      <c r="WUR58" s="205"/>
      <c r="WUS58" s="205"/>
      <c r="WUT58" s="205"/>
      <c r="WUU58" s="205"/>
      <c r="WUV58" s="205"/>
      <c r="WUW58" s="205"/>
      <c r="WUX58" s="205"/>
      <c r="WUY58" s="205"/>
      <c r="WUZ58" s="205"/>
      <c r="WVA58" s="205"/>
      <c r="WVB58" s="205"/>
      <c r="WVC58" s="205"/>
      <c r="WVD58" s="205"/>
      <c r="WVE58" s="205"/>
      <c r="WVF58" s="205"/>
      <c r="WVG58" s="205"/>
      <c r="WVH58" s="205"/>
      <c r="WVI58" s="205"/>
      <c r="WVJ58" s="205"/>
      <c r="WVK58" s="205"/>
      <c r="WVL58" s="205"/>
      <c r="WVM58" s="205"/>
      <c r="WVN58" s="205"/>
      <c r="WVO58" s="205"/>
      <c r="WVP58" s="205"/>
      <c r="WVQ58" s="205"/>
      <c r="WVR58" s="205"/>
      <c r="WVS58" s="205"/>
      <c r="WVT58" s="205"/>
      <c r="WVU58" s="205"/>
      <c r="WVV58" s="205"/>
      <c r="WVW58" s="205"/>
      <c r="WVX58" s="205"/>
      <c r="WVY58" s="205"/>
      <c r="WVZ58" s="205"/>
      <c r="WWA58" s="205"/>
      <c r="WWB58" s="205"/>
      <c r="WWC58" s="205"/>
      <c r="WWD58" s="205"/>
      <c r="WWE58" s="205"/>
      <c r="WWF58" s="205"/>
      <c r="WWG58" s="205"/>
      <c r="WWH58" s="205"/>
      <c r="WWI58" s="205"/>
      <c r="WWJ58" s="205"/>
      <c r="WWK58" s="205"/>
      <c r="WWL58" s="205"/>
      <c r="WWM58" s="205"/>
      <c r="WWN58" s="205"/>
      <c r="WWO58" s="205"/>
      <c r="WWP58" s="205"/>
      <c r="WWQ58" s="205"/>
      <c r="WWR58" s="205"/>
      <c r="WWS58" s="205"/>
      <c r="WWT58" s="205"/>
      <c r="WWU58" s="205"/>
      <c r="WWV58" s="205"/>
      <c r="WWW58" s="205"/>
      <c r="WWX58" s="205"/>
      <c r="WWY58" s="205"/>
      <c r="WWZ58" s="205"/>
      <c r="WXA58" s="205"/>
      <c r="WXB58" s="205"/>
      <c r="WXC58" s="205"/>
      <c r="WXD58" s="205"/>
      <c r="WXE58" s="205"/>
      <c r="WXF58" s="205"/>
      <c r="WXG58" s="205"/>
      <c r="WXH58" s="205"/>
      <c r="WXI58" s="205"/>
      <c r="WXJ58" s="205"/>
      <c r="WXK58" s="205"/>
      <c r="WXL58" s="205"/>
      <c r="WXM58" s="205"/>
      <c r="WXN58" s="205"/>
      <c r="WXO58" s="205"/>
      <c r="WXP58" s="205"/>
      <c r="WXQ58" s="205"/>
      <c r="WXR58" s="205"/>
      <c r="WXS58" s="205"/>
      <c r="WXT58" s="205"/>
      <c r="WXU58" s="205"/>
      <c r="WXV58" s="205"/>
      <c r="WXW58" s="205"/>
      <c r="WXX58" s="205"/>
      <c r="WXY58" s="205"/>
      <c r="WXZ58" s="205"/>
      <c r="WYA58" s="205"/>
      <c r="WYB58" s="205"/>
      <c r="WYC58" s="205"/>
      <c r="WYD58" s="205"/>
      <c r="WYE58" s="205"/>
      <c r="WYF58" s="205"/>
      <c r="WYG58" s="205"/>
      <c r="WYH58" s="205"/>
      <c r="WYI58" s="205"/>
      <c r="WYJ58" s="205"/>
      <c r="WYK58" s="205"/>
      <c r="WYL58" s="205"/>
      <c r="WYM58" s="205"/>
      <c r="WYN58" s="205"/>
      <c r="WYO58" s="205"/>
      <c r="WYP58" s="205"/>
      <c r="WYQ58" s="205"/>
      <c r="WYR58" s="205"/>
      <c r="WYS58" s="205"/>
      <c r="WYT58" s="205"/>
      <c r="WYU58" s="205"/>
      <c r="WYV58" s="205"/>
      <c r="WYW58" s="205"/>
      <c r="WYX58" s="205"/>
      <c r="WYY58" s="205"/>
      <c r="WYZ58" s="205"/>
      <c r="WZA58" s="205"/>
      <c r="WZB58" s="205"/>
      <c r="WZC58" s="205"/>
      <c r="WZD58" s="205"/>
      <c r="WZE58" s="205"/>
      <c r="WZF58" s="205"/>
      <c r="WZG58" s="205"/>
      <c r="WZH58" s="205"/>
      <c r="WZI58" s="205"/>
      <c r="WZJ58" s="205"/>
      <c r="WZK58" s="205"/>
      <c r="WZL58" s="205"/>
      <c r="WZM58" s="205"/>
      <c r="WZN58" s="205"/>
      <c r="WZO58" s="205"/>
      <c r="WZP58" s="205"/>
      <c r="WZQ58" s="205"/>
      <c r="WZR58" s="205"/>
      <c r="WZS58" s="205"/>
      <c r="WZT58" s="205"/>
      <c r="WZU58" s="205"/>
      <c r="WZV58" s="205"/>
      <c r="WZW58" s="205"/>
      <c r="WZX58" s="205"/>
      <c r="WZY58" s="205"/>
      <c r="WZZ58" s="205"/>
      <c r="XAA58" s="205"/>
      <c r="XAB58" s="205"/>
      <c r="XAC58" s="205"/>
      <c r="XAD58" s="205"/>
      <c r="XAE58" s="205"/>
      <c r="XAF58" s="205"/>
      <c r="XAG58" s="205"/>
      <c r="XAH58" s="205"/>
      <c r="XAI58" s="205"/>
      <c r="XAJ58" s="205"/>
      <c r="XAK58" s="205"/>
      <c r="XAL58" s="205"/>
      <c r="XAM58" s="205"/>
      <c r="XAN58" s="205"/>
      <c r="XAO58" s="205"/>
      <c r="XAP58" s="205"/>
      <c r="XAQ58" s="205"/>
      <c r="XAR58" s="205"/>
      <c r="XAS58" s="205"/>
      <c r="XAT58" s="205"/>
      <c r="XAU58" s="205"/>
      <c r="XAV58" s="205"/>
      <c r="XAW58" s="205"/>
      <c r="XAX58" s="205"/>
      <c r="XAY58" s="205"/>
      <c r="XAZ58" s="205"/>
      <c r="XBA58" s="205"/>
      <c r="XBB58" s="205"/>
      <c r="XBC58" s="205"/>
      <c r="XBD58" s="205"/>
      <c r="XBE58" s="205"/>
      <c r="XBF58" s="205"/>
      <c r="XBG58" s="205"/>
      <c r="XBH58" s="205"/>
      <c r="XBI58" s="205"/>
      <c r="XBJ58" s="205"/>
      <c r="XBK58" s="205"/>
      <c r="XBL58" s="205"/>
      <c r="XBM58" s="205"/>
      <c r="XBN58" s="205"/>
      <c r="XBO58" s="205"/>
      <c r="XBP58" s="205"/>
      <c r="XBQ58" s="205"/>
      <c r="XBR58" s="205"/>
      <c r="XBS58" s="205"/>
      <c r="XBT58" s="205"/>
      <c r="XBU58" s="205"/>
      <c r="XBV58" s="205"/>
      <c r="XBW58" s="205"/>
      <c r="XBX58" s="205"/>
      <c r="XBY58" s="205"/>
      <c r="XBZ58" s="205"/>
      <c r="XCA58" s="205"/>
      <c r="XCB58" s="205"/>
      <c r="XCC58" s="205"/>
      <c r="XCD58" s="205"/>
      <c r="XCE58" s="205"/>
      <c r="XCF58" s="205"/>
      <c r="XCG58" s="205"/>
      <c r="XCH58" s="205"/>
      <c r="XCI58" s="205"/>
      <c r="XCJ58" s="205"/>
      <c r="XCK58" s="205"/>
      <c r="XCL58" s="205"/>
      <c r="XCM58" s="205"/>
      <c r="XCN58" s="205"/>
      <c r="XCO58" s="205"/>
      <c r="XCP58" s="205"/>
      <c r="XCQ58" s="205"/>
      <c r="XCR58" s="205"/>
      <c r="XCS58" s="205"/>
      <c r="XCT58" s="205"/>
      <c r="XCU58" s="205"/>
      <c r="XCV58" s="205"/>
      <c r="XCW58" s="205"/>
      <c r="XCX58" s="205"/>
      <c r="XCY58" s="205"/>
      <c r="XCZ58" s="205"/>
      <c r="XDA58" s="205"/>
      <c r="XDB58" s="205"/>
      <c r="XDC58" s="205"/>
      <c r="XDD58" s="205"/>
      <c r="XDE58" s="205"/>
      <c r="XDF58" s="205"/>
      <c r="XDG58" s="205"/>
      <c r="XDH58" s="205"/>
      <c r="XDI58" s="205"/>
      <c r="XDJ58" s="205"/>
      <c r="XDK58" s="205"/>
      <c r="XDL58" s="205"/>
      <c r="XDM58" s="205"/>
      <c r="XDN58" s="205"/>
      <c r="XDO58" s="205"/>
      <c r="XDP58" s="205"/>
      <c r="XDQ58" s="205"/>
      <c r="XDR58" s="205"/>
      <c r="XDS58" s="205"/>
      <c r="XDT58" s="205"/>
      <c r="XDU58" s="205"/>
      <c r="XDV58" s="205"/>
      <c r="XDW58" s="205"/>
      <c r="XDX58" s="205"/>
      <c r="XDY58" s="205"/>
      <c r="XDZ58" s="205"/>
      <c r="XEA58" s="205"/>
      <c r="XEB58" s="205"/>
      <c r="XEC58" s="205"/>
      <c r="XED58" s="205"/>
      <c r="XEE58" s="205"/>
      <c r="XEF58" s="205"/>
      <c r="XEG58" s="205"/>
      <c r="XEH58" s="205"/>
    </row>
    <row r="59" spans="1:16380" s="43" customFormat="1" ht="63" customHeight="1">
      <c r="A59" s="543">
        <f>A54+1</f>
        <v>9</v>
      </c>
      <c r="B59" s="251" t="s">
        <v>14</v>
      </c>
      <c r="C59" s="412" t="s">
        <v>235</v>
      </c>
      <c r="D59" s="578" t="s">
        <v>22</v>
      </c>
      <c r="E59" s="609"/>
      <c r="F59" s="445">
        <v>8</v>
      </c>
      <c r="G59" s="401"/>
      <c r="H59" s="401"/>
      <c r="I59" s="401"/>
      <c r="J59" s="401"/>
      <c r="K59" s="401"/>
      <c r="L59" s="401"/>
      <c r="M59" s="402"/>
      <c r="N59" s="111"/>
      <c r="O59" s="142"/>
    </row>
    <row r="60" spans="1:16380" s="36" customFormat="1" ht="18" customHeight="1">
      <c r="A60" s="543"/>
      <c r="B60" s="323" t="s">
        <v>14</v>
      </c>
      <c r="C60" s="413" t="s">
        <v>164</v>
      </c>
      <c r="D60" s="552" t="str">
        <f>D59</f>
        <v>ცალი</v>
      </c>
      <c r="E60" s="605">
        <v>1</v>
      </c>
      <c r="F60" s="401">
        <f>F59*E60</f>
        <v>8</v>
      </c>
      <c r="G60" s="401"/>
      <c r="H60" s="401"/>
      <c r="I60" s="401">
        <v>0</v>
      </c>
      <c r="J60" s="401">
        <f>I60*F60</f>
        <v>0</v>
      </c>
      <c r="K60" s="401"/>
      <c r="L60" s="401"/>
      <c r="M60" s="402">
        <f>L60+J60+H60</f>
        <v>0</v>
      </c>
      <c r="N60" s="111"/>
      <c r="O60" s="141">
        <v>7.5</v>
      </c>
    </row>
    <row r="61" spans="1:16380" s="36" customFormat="1" ht="18" customHeight="1">
      <c r="A61" s="543"/>
      <c r="B61" s="316"/>
      <c r="C61" s="413" t="s">
        <v>234</v>
      </c>
      <c r="D61" s="552" t="str">
        <f>D60</f>
        <v>ცალი</v>
      </c>
      <c r="E61" s="605">
        <v>1</v>
      </c>
      <c r="F61" s="401">
        <f>F60*E61</f>
        <v>8</v>
      </c>
      <c r="G61" s="401">
        <v>0</v>
      </c>
      <c r="H61" s="401">
        <f>G61*F61</f>
        <v>0</v>
      </c>
      <c r="I61" s="401"/>
      <c r="J61" s="401"/>
      <c r="K61" s="401"/>
      <c r="L61" s="401"/>
      <c r="M61" s="402">
        <f>L61+J61+H61</f>
        <v>0</v>
      </c>
      <c r="N61" s="111" t="s">
        <v>32</v>
      </c>
      <c r="O61" s="141"/>
    </row>
    <row r="62" spans="1:16380" s="345" customFormat="1" ht="48.6">
      <c r="A62" s="542" t="s">
        <v>238</v>
      </c>
      <c r="B62" s="410"/>
      <c r="C62" s="517" t="s">
        <v>237</v>
      </c>
      <c r="D62" s="601"/>
      <c r="E62" s="610"/>
      <c r="F62" s="638"/>
      <c r="G62" s="639"/>
      <c r="H62" s="639"/>
      <c r="I62" s="639"/>
      <c r="J62" s="639"/>
      <c r="K62" s="639"/>
      <c r="L62" s="639"/>
      <c r="M62" s="640"/>
      <c r="N62" s="343"/>
      <c r="O62" s="344"/>
    </row>
    <row r="63" spans="1:16380" s="341" customFormat="1" ht="21" customHeight="1">
      <c r="A63" s="543"/>
      <c r="B63" s="554"/>
      <c r="C63" s="416" t="s">
        <v>172</v>
      </c>
      <c r="D63" s="578"/>
      <c r="E63" s="604"/>
      <c r="F63" s="445"/>
      <c r="G63" s="401"/>
      <c r="H63" s="446"/>
      <c r="I63" s="637"/>
      <c r="J63" s="401"/>
      <c r="K63" s="401"/>
      <c r="L63" s="401"/>
      <c r="M63" s="402"/>
      <c r="N63" s="339"/>
      <c r="O63" s="340"/>
    </row>
    <row r="64" spans="1:16380" ht="21" customHeight="1">
      <c r="A64" s="543">
        <v>1</v>
      </c>
      <c r="B64" s="90" t="s">
        <v>187</v>
      </c>
      <c r="C64" s="412" t="s">
        <v>255</v>
      </c>
      <c r="D64" s="578" t="s">
        <v>144</v>
      </c>
      <c r="E64" s="604"/>
      <c r="F64" s="445">
        <v>23</v>
      </c>
      <c r="G64" s="401"/>
      <c r="H64" s="401"/>
      <c r="I64" s="401"/>
      <c r="J64" s="401"/>
      <c r="K64" s="401"/>
      <c r="L64" s="401"/>
      <c r="M64" s="402"/>
      <c r="N64" s="197"/>
      <c r="O64" s="337"/>
    </row>
    <row r="65" spans="1:16" ht="18" customHeight="1">
      <c r="A65" s="543"/>
      <c r="B65" s="538"/>
      <c r="C65" s="413" t="s">
        <v>164</v>
      </c>
      <c r="D65" s="552" t="str">
        <f>D64</f>
        <v>m2</v>
      </c>
      <c r="E65" s="605">
        <v>1</v>
      </c>
      <c r="F65" s="401">
        <f>E65*F64</f>
        <v>23</v>
      </c>
      <c r="G65" s="401"/>
      <c r="H65" s="401"/>
      <c r="I65" s="401">
        <v>0</v>
      </c>
      <c r="J65" s="401">
        <f>I65*F65</f>
        <v>0</v>
      </c>
      <c r="K65" s="401"/>
      <c r="L65" s="401"/>
      <c r="M65" s="402">
        <f>L65+J65+H65</f>
        <v>0</v>
      </c>
      <c r="N65" s="197"/>
      <c r="O65" s="338">
        <v>6</v>
      </c>
    </row>
    <row r="66" spans="1:16" ht="21" customHeight="1">
      <c r="A66" s="543">
        <f>A64+1</f>
        <v>2</v>
      </c>
      <c r="B66" s="90" t="s">
        <v>187</v>
      </c>
      <c r="C66" s="412" t="s">
        <v>259</v>
      </c>
      <c r="D66" s="578" t="s">
        <v>144</v>
      </c>
      <c r="E66" s="604"/>
      <c r="F66" s="445">
        <v>14</v>
      </c>
      <c r="G66" s="401"/>
      <c r="H66" s="401"/>
      <c r="I66" s="401"/>
      <c r="J66" s="401"/>
      <c r="K66" s="401"/>
      <c r="L66" s="401"/>
      <c r="M66" s="402"/>
      <c r="N66" s="197"/>
      <c r="O66" s="337"/>
    </row>
    <row r="67" spans="1:16" ht="18" customHeight="1">
      <c r="A67" s="543"/>
      <c r="B67" s="359"/>
      <c r="C67" s="413" t="s">
        <v>164</v>
      </c>
      <c r="D67" s="552" t="str">
        <f>D66</f>
        <v>m2</v>
      </c>
      <c r="E67" s="605">
        <v>1</v>
      </c>
      <c r="F67" s="401">
        <f>E67*F66</f>
        <v>14</v>
      </c>
      <c r="G67" s="401"/>
      <c r="H67" s="401"/>
      <c r="I67" s="401">
        <v>0</v>
      </c>
      <c r="J67" s="401">
        <f>I67*F67</f>
        <v>0</v>
      </c>
      <c r="K67" s="401"/>
      <c r="L67" s="401"/>
      <c r="M67" s="402">
        <f>L67+J67+H67</f>
        <v>0</v>
      </c>
      <c r="N67" s="197"/>
      <c r="O67" s="338">
        <v>6</v>
      </c>
    </row>
    <row r="68" spans="1:16" ht="21" customHeight="1">
      <c r="A68" s="543">
        <f>A66+1</f>
        <v>3</v>
      </c>
      <c r="B68" s="251" t="s">
        <v>187</v>
      </c>
      <c r="C68" s="412" t="s">
        <v>258</v>
      </c>
      <c r="D68" s="578" t="s">
        <v>144</v>
      </c>
      <c r="E68" s="604"/>
      <c r="F68" s="445">
        <v>15</v>
      </c>
      <c r="G68" s="401"/>
      <c r="H68" s="401"/>
      <c r="I68" s="401"/>
      <c r="J68" s="401"/>
      <c r="K68" s="401"/>
      <c r="L68" s="401"/>
      <c r="M68" s="402"/>
      <c r="N68" s="197"/>
      <c r="O68" s="337"/>
    </row>
    <row r="69" spans="1:16" ht="18" customHeight="1">
      <c r="A69" s="543"/>
      <c r="B69" s="359"/>
      <c r="C69" s="413" t="s">
        <v>164</v>
      </c>
      <c r="D69" s="552" t="str">
        <f>D68</f>
        <v>m2</v>
      </c>
      <c r="E69" s="605">
        <v>1</v>
      </c>
      <c r="F69" s="401">
        <f>E69*F68</f>
        <v>15</v>
      </c>
      <c r="G69" s="401"/>
      <c r="H69" s="401"/>
      <c r="I69" s="401">
        <v>0</v>
      </c>
      <c r="J69" s="401">
        <f>I69*F69</f>
        <v>0</v>
      </c>
      <c r="K69" s="401"/>
      <c r="L69" s="401"/>
      <c r="M69" s="402">
        <f>L69+J69+H69</f>
        <v>0</v>
      </c>
      <c r="N69" s="197"/>
      <c r="O69" s="338">
        <v>6</v>
      </c>
    </row>
    <row r="70" spans="1:16" s="368" customFormat="1" ht="18" customHeight="1">
      <c r="A70" s="544"/>
      <c r="B70" s="390"/>
      <c r="C70" s="506" t="s">
        <v>174</v>
      </c>
      <c r="D70" s="597"/>
      <c r="E70" s="611"/>
      <c r="F70" s="507"/>
      <c r="G70" s="508"/>
      <c r="H70" s="508"/>
      <c r="I70" s="508"/>
      <c r="J70" s="508"/>
      <c r="K70" s="508"/>
      <c r="L70" s="508"/>
      <c r="M70" s="509"/>
      <c r="N70" s="510"/>
      <c r="O70" s="511"/>
    </row>
    <row r="71" spans="1:16" s="460" customFormat="1" ht="72" customHeight="1">
      <c r="A71" s="9">
        <f>A68+1</f>
        <v>4</v>
      </c>
      <c r="B71" s="467" t="s">
        <v>200</v>
      </c>
      <c r="C71" s="29" t="s">
        <v>335</v>
      </c>
      <c r="D71" s="456" t="s">
        <v>144</v>
      </c>
      <c r="E71" s="528"/>
      <c r="F71" s="445">
        <f>F66</f>
        <v>14</v>
      </c>
      <c r="G71" s="401"/>
      <c r="H71" s="454"/>
      <c r="I71" s="401"/>
      <c r="J71" s="454"/>
      <c r="K71" s="401"/>
      <c r="L71" s="454"/>
      <c r="M71" s="454"/>
      <c r="N71" s="458"/>
      <c r="O71" s="459"/>
      <c r="P71" s="459"/>
    </row>
    <row r="72" spans="1:16" s="49" customFormat="1" ht="17.25" customHeight="1">
      <c r="A72" s="543"/>
      <c r="B72" s="323" t="s">
        <v>14</v>
      </c>
      <c r="C72" s="413" t="s">
        <v>164</v>
      </c>
      <c r="D72" s="552" t="s">
        <v>145</v>
      </c>
      <c r="E72" s="605">
        <v>1</v>
      </c>
      <c r="F72" s="448">
        <f>F71*E72</f>
        <v>14</v>
      </c>
      <c r="G72" s="401"/>
      <c r="H72" s="401"/>
      <c r="I72" s="401">
        <v>0</v>
      </c>
      <c r="J72" s="401">
        <f>I72*F72</f>
        <v>0</v>
      </c>
      <c r="K72" s="401"/>
      <c r="L72" s="401"/>
      <c r="M72" s="402">
        <f>L72+J72+H72</f>
        <v>0</v>
      </c>
      <c r="N72" s="198"/>
      <c r="O72" s="141"/>
    </row>
    <row r="73" spans="1:16" s="460" customFormat="1" ht="17.25" customHeight="1">
      <c r="A73" s="461"/>
      <c r="B73" s="466"/>
      <c r="C73" s="30" t="s">
        <v>201</v>
      </c>
      <c r="D73" s="465" t="s">
        <v>3</v>
      </c>
      <c r="E73" s="529">
        <f>80.95/100</f>
        <v>0.8095</v>
      </c>
      <c r="F73" s="447">
        <f>E73*F71</f>
        <v>11.333</v>
      </c>
      <c r="G73" s="401">
        <v>0</v>
      </c>
      <c r="H73" s="454">
        <f>G73*F73</f>
        <v>0</v>
      </c>
      <c r="I73" s="401"/>
      <c r="J73" s="454"/>
      <c r="K73" s="401"/>
      <c r="L73" s="454"/>
      <c r="M73" s="454">
        <f t="shared" ref="M73:M82" si="7">L73+J73+H73</f>
        <v>0</v>
      </c>
      <c r="N73" s="463"/>
      <c r="O73" s="459"/>
      <c r="P73" s="459"/>
    </row>
    <row r="74" spans="1:16" s="8" customFormat="1" ht="17.25" customHeight="1">
      <c r="A74" s="443"/>
      <c r="B74" s="444"/>
      <c r="C74" s="30" t="s">
        <v>202</v>
      </c>
      <c r="D74" s="465" t="s">
        <v>3</v>
      </c>
      <c r="E74" s="529">
        <f>150/100</f>
        <v>1.5</v>
      </c>
      <c r="F74" s="447">
        <f>E74*F71</f>
        <v>21</v>
      </c>
      <c r="G74" s="401">
        <v>0</v>
      </c>
      <c r="H74" s="454">
        <f>G74*F74</f>
        <v>0</v>
      </c>
      <c r="I74" s="401"/>
      <c r="J74" s="454"/>
      <c r="K74" s="401"/>
      <c r="L74" s="454"/>
      <c r="M74" s="454">
        <f t="shared" si="7"/>
        <v>0</v>
      </c>
      <c r="N74" s="464"/>
    </row>
    <row r="75" spans="1:16" s="8" customFormat="1" ht="17.25" customHeight="1">
      <c r="A75" s="443"/>
      <c r="B75" s="444"/>
      <c r="C75" s="30" t="s">
        <v>203</v>
      </c>
      <c r="D75" s="465" t="s">
        <v>3</v>
      </c>
      <c r="E75" s="529">
        <f>214/100</f>
        <v>2.14</v>
      </c>
      <c r="F75" s="447">
        <f>E75*F71</f>
        <v>29.96</v>
      </c>
      <c r="G75" s="401">
        <v>0</v>
      </c>
      <c r="H75" s="454">
        <f>G75*F75</f>
        <v>0</v>
      </c>
      <c r="I75" s="401"/>
      <c r="J75" s="454"/>
      <c r="K75" s="401"/>
      <c r="L75" s="454"/>
      <c r="M75" s="454">
        <f t="shared" si="7"/>
        <v>0</v>
      </c>
      <c r="N75" s="464"/>
    </row>
    <row r="76" spans="1:16" s="8" customFormat="1" ht="17.25" customHeight="1">
      <c r="A76" s="443"/>
      <c r="B76" s="444"/>
      <c r="C76" s="30" t="s">
        <v>204</v>
      </c>
      <c r="D76" s="465" t="s">
        <v>7</v>
      </c>
      <c r="E76" s="529">
        <v>0.36</v>
      </c>
      <c r="F76" s="447">
        <f>E76*F71</f>
        <v>5.04</v>
      </c>
      <c r="G76" s="401">
        <v>0</v>
      </c>
      <c r="H76" s="454">
        <f>G76*F76</f>
        <v>0</v>
      </c>
      <c r="I76" s="401"/>
      <c r="J76" s="454"/>
      <c r="K76" s="401"/>
      <c r="L76" s="454"/>
      <c r="M76" s="454">
        <f t="shared" si="7"/>
        <v>0</v>
      </c>
      <c r="N76" s="464"/>
    </row>
    <row r="77" spans="1:16" s="8" customFormat="1" ht="17.25" customHeight="1">
      <c r="A77" s="443"/>
      <c r="B77" s="444"/>
      <c r="C77" s="30" t="s">
        <v>205</v>
      </c>
      <c r="D77" s="462" t="s">
        <v>7</v>
      </c>
      <c r="E77" s="529">
        <v>3.53</v>
      </c>
      <c r="F77" s="447">
        <f>F71*E77</f>
        <v>49.419999999999995</v>
      </c>
      <c r="G77" s="401">
        <v>0</v>
      </c>
      <c r="H77" s="454">
        <f t="shared" ref="H77:H82" si="8">G77*F77</f>
        <v>0</v>
      </c>
      <c r="I77" s="401"/>
      <c r="J77" s="454"/>
      <c r="K77" s="401"/>
      <c r="L77" s="454"/>
      <c r="M77" s="454">
        <f t="shared" si="7"/>
        <v>0</v>
      </c>
      <c r="N77" s="464"/>
    </row>
    <row r="78" spans="1:16" s="8" customFormat="1" ht="17.25" customHeight="1">
      <c r="A78" s="443"/>
      <c r="B78" s="444"/>
      <c r="C78" s="30" t="s">
        <v>206</v>
      </c>
      <c r="D78" s="465" t="s">
        <v>3</v>
      </c>
      <c r="E78" s="529">
        <f>33.33/100</f>
        <v>0.33329999999999999</v>
      </c>
      <c r="F78" s="447">
        <f>F71*E78</f>
        <v>4.6661999999999999</v>
      </c>
      <c r="G78" s="401">
        <v>0</v>
      </c>
      <c r="H78" s="454">
        <f t="shared" si="8"/>
        <v>0</v>
      </c>
      <c r="I78" s="401"/>
      <c r="J78" s="454"/>
      <c r="K78" s="401"/>
      <c r="L78" s="454"/>
      <c r="M78" s="454">
        <f t="shared" si="7"/>
        <v>0</v>
      </c>
      <c r="N78" s="464"/>
    </row>
    <row r="79" spans="1:16" s="8" customFormat="1" ht="17.25" customHeight="1">
      <c r="A79" s="443"/>
      <c r="B79" s="444"/>
      <c r="C79" s="30" t="s">
        <v>207</v>
      </c>
      <c r="D79" s="465" t="s">
        <v>3</v>
      </c>
      <c r="E79" s="529">
        <f>93.79/100</f>
        <v>0.93790000000000007</v>
      </c>
      <c r="F79" s="447">
        <f>E79*F71</f>
        <v>13.130600000000001</v>
      </c>
      <c r="G79" s="401">
        <v>0</v>
      </c>
      <c r="H79" s="454">
        <f t="shared" si="8"/>
        <v>0</v>
      </c>
      <c r="I79" s="401"/>
      <c r="J79" s="454"/>
      <c r="K79" s="401"/>
      <c r="L79" s="454"/>
      <c r="M79" s="454">
        <f t="shared" si="7"/>
        <v>0</v>
      </c>
      <c r="N79" s="464"/>
    </row>
    <row r="80" spans="1:16" s="460" customFormat="1" ht="17.25" customHeight="1">
      <c r="A80" s="461"/>
      <c r="B80" s="466"/>
      <c r="C80" s="2" t="s">
        <v>208</v>
      </c>
      <c r="D80" s="465" t="s">
        <v>145</v>
      </c>
      <c r="E80" s="529">
        <v>1</v>
      </c>
      <c r="F80" s="447">
        <f>E80*F71</f>
        <v>14</v>
      </c>
      <c r="G80" s="401">
        <v>0</v>
      </c>
      <c r="H80" s="454">
        <f t="shared" si="8"/>
        <v>0</v>
      </c>
      <c r="I80" s="401"/>
      <c r="J80" s="454"/>
      <c r="K80" s="401"/>
      <c r="L80" s="454"/>
      <c r="M80" s="454">
        <f t="shared" si="7"/>
        <v>0</v>
      </c>
      <c r="N80" s="463"/>
      <c r="O80" s="459"/>
      <c r="P80" s="459"/>
    </row>
    <row r="81" spans="1:16380" s="460" customFormat="1" ht="36" customHeight="1">
      <c r="A81" s="461"/>
      <c r="B81" s="466" t="s">
        <v>146</v>
      </c>
      <c r="C81" s="30" t="s">
        <v>192</v>
      </c>
      <c r="D81" s="465" t="s">
        <v>145</v>
      </c>
      <c r="E81" s="530">
        <v>1</v>
      </c>
      <c r="F81" s="447">
        <f>E81*F71</f>
        <v>14</v>
      </c>
      <c r="G81" s="401">
        <v>0</v>
      </c>
      <c r="H81" s="454">
        <f t="shared" si="8"/>
        <v>0</v>
      </c>
      <c r="I81" s="401"/>
      <c r="J81" s="454"/>
      <c r="K81" s="401"/>
      <c r="L81" s="454"/>
      <c r="M81" s="454">
        <f t="shared" si="7"/>
        <v>0</v>
      </c>
      <c r="N81" s="463"/>
      <c r="O81" s="459"/>
      <c r="P81" s="459"/>
    </row>
    <row r="82" spans="1:16380" s="460" customFormat="1" ht="17.25" customHeight="1">
      <c r="A82" s="461"/>
      <c r="B82" s="466"/>
      <c r="C82" s="30" t="s">
        <v>209</v>
      </c>
      <c r="D82" s="462" t="s">
        <v>7</v>
      </c>
      <c r="E82" s="531">
        <f>(429+536+1524)/100</f>
        <v>24.89</v>
      </c>
      <c r="F82" s="447">
        <f>E82*F71</f>
        <v>348.46000000000004</v>
      </c>
      <c r="G82" s="401">
        <v>0</v>
      </c>
      <c r="H82" s="454">
        <f t="shared" si="8"/>
        <v>0</v>
      </c>
      <c r="I82" s="401"/>
      <c r="J82" s="454"/>
      <c r="K82" s="401"/>
      <c r="L82" s="454"/>
      <c r="M82" s="454">
        <f t="shared" si="7"/>
        <v>0</v>
      </c>
      <c r="N82" s="463"/>
      <c r="O82" s="459"/>
      <c r="P82" s="459"/>
    </row>
    <row r="83" spans="1:16380" s="460" customFormat="1" ht="54" customHeight="1">
      <c r="A83" s="9">
        <f>A71+1</f>
        <v>5</v>
      </c>
      <c r="B83" s="467" t="s">
        <v>200</v>
      </c>
      <c r="C83" s="29" t="s">
        <v>256</v>
      </c>
      <c r="D83" s="456" t="s">
        <v>144</v>
      </c>
      <c r="E83" s="528"/>
      <c r="F83" s="445">
        <f>F68</f>
        <v>15</v>
      </c>
      <c r="G83" s="401"/>
      <c r="H83" s="454"/>
      <c r="I83" s="401"/>
      <c r="J83" s="454"/>
      <c r="K83" s="401"/>
      <c r="L83" s="454"/>
      <c r="M83" s="454"/>
      <c r="N83" s="458"/>
      <c r="O83" s="459"/>
      <c r="P83" s="459"/>
    </row>
    <row r="84" spans="1:16380" s="49" customFormat="1" ht="17.25" customHeight="1">
      <c r="A84" s="543"/>
      <c r="B84" s="323" t="s">
        <v>14</v>
      </c>
      <c r="C84" s="413" t="s">
        <v>164</v>
      </c>
      <c r="D84" s="552" t="s">
        <v>145</v>
      </c>
      <c r="E84" s="605">
        <v>1</v>
      </c>
      <c r="F84" s="448">
        <f>F83*E84</f>
        <v>15</v>
      </c>
      <c r="G84" s="401"/>
      <c r="H84" s="401"/>
      <c r="I84" s="401">
        <v>0</v>
      </c>
      <c r="J84" s="401">
        <f>I84*F84</f>
        <v>0</v>
      </c>
      <c r="K84" s="401"/>
      <c r="L84" s="401"/>
      <c r="M84" s="402">
        <f>L84+J84+H84</f>
        <v>0</v>
      </c>
      <c r="N84" s="198"/>
      <c r="O84" s="141"/>
    </row>
    <row r="85" spans="1:16380" s="460" customFormat="1" ht="17.25" customHeight="1">
      <c r="A85" s="461"/>
      <c r="B85" s="466"/>
      <c r="C85" s="30" t="s">
        <v>201</v>
      </c>
      <c r="D85" s="465" t="s">
        <v>3</v>
      </c>
      <c r="E85" s="529">
        <f>80.95/100</f>
        <v>0.8095</v>
      </c>
      <c r="F85" s="447">
        <f>E85*F83</f>
        <v>12.1425</v>
      </c>
      <c r="G85" s="401">
        <v>0</v>
      </c>
      <c r="H85" s="454">
        <f>G85*F85</f>
        <v>0</v>
      </c>
      <c r="I85" s="401"/>
      <c r="J85" s="454"/>
      <c r="K85" s="401"/>
      <c r="L85" s="454"/>
      <c r="M85" s="454">
        <f t="shared" ref="M85:M94" si="9">L85+J85+H85</f>
        <v>0</v>
      </c>
      <c r="N85" s="463"/>
      <c r="O85" s="459"/>
      <c r="P85" s="459"/>
    </row>
    <row r="86" spans="1:16380" s="8" customFormat="1" ht="17.25" customHeight="1">
      <c r="A86" s="443"/>
      <c r="B86" s="444"/>
      <c r="C86" s="30" t="s">
        <v>202</v>
      </c>
      <c r="D86" s="465" t="s">
        <v>3</v>
      </c>
      <c r="E86" s="529">
        <f>150/100</f>
        <v>1.5</v>
      </c>
      <c r="F86" s="447">
        <f>E86*F83</f>
        <v>22.5</v>
      </c>
      <c r="G86" s="401">
        <v>0</v>
      </c>
      <c r="H86" s="454">
        <f>G86*F86</f>
        <v>0</v>
      </c>
      <c r="I86" s="401"/>
      <c r="J86" s="454"/>
      <c r="K86" s="401"/>
      <c r="L86" s="454"/>
      <c r="M86" s="454">
        <f t="shared" si="9"/>
        <v>0</v>
      </c>
      <c r="N86" s="464"/>
    </row>
    <row r="87" spans="1:16380" s="8" customFormat="1" ht="17.25" customHeight="1">
      <c r="A87" s="443"/>
      <c r="B87" s="444"/>
      <c r="C87" s="30" t="s">
        <v>203</v>
      </c>
      <c r="D87" s="465" t="s">
        <v>3</v>
      </c>
      <c r="E87" s="529">
        <f>214/100</f>
        <v>2.14</v>
      </c>
      <c r="F87" s="447">
        <f>E87*F83</f>
        <v>32.1</v>
      </c>
      <c r="G87" s="401">
        <v>0</v>
      </c>
      <c r="H87" s="454">
        <f>G87*F87</f>
        <v>0</v>
      </c>
      <c r="I87" s="401"/>
      <c r="J87" s="454"/>
      <c r="K87" s="401"/>
      <c r="L87" s="454"/>
      <c r="M87" s="454">
        <f t="shared" si="9"/>
        <v>0</v>
      </c>
      <c r="N87" s="464"/>
    </row>
    <row r="88" spans="1:16380" s="8" customFormat="1" ht="17.25" customHeight="1">
      <c r="A88" s="443"/>
      <c r="B88" s="444"/>
      <c r="C88" s="30" t="s">
        <v>204</v>
      </c>
      <c r="D88" s="465" t="s">
        <v>7</v>
      </c>
      <c r="E88" s="529">
        <v>0.36</v>
      </c>
      <c r="F88" s="447">
        <f>E88*F83</f>
        <v>5.3999999999999995</v>
      </c>
      <c r="G88" s="401">
        <v>0</v>
      </c>
      <c r="H88" s="454">
        <f>G88*F88</f>
        <v>0</v>
      </c>
      <c r="I88" s="401"/>
      <c r="J88" s="454"/>
      <c r="K88" s="401"/>
      <c r="L88" s="454"/>
      <c r="M88" s="454">
        <f t="shared" si="9"/>
        <v>0</v>
      </c>
      <c r="N88" s="464"/>
    </row>
    <row r="89" spans="1:16380" s="8" customFormat="1" ht="17.25" customHeight="1">
      <c r="A89" s="443"/>
      <c r="B89" s="444"/>
      <c r="C89" s="30" t="s">
        <v>205</v>
      </c>
      <c r="D89" s="462" t="s">
        <v>7</v>
      </c>
      <c r="E89" s="529">
        <v>3.53</v>
      </c>
      <c r="F89" s="447">
        <f>F83*E89</f>
        <v>52.949999999999996</v>
      </c>
      <c r="G89" s="401">
        <v>0</v>
      </c>
      <c r="H89" s="454">
        <f t="shared" ref="H89:H94" si="10">G89*F89</f>
        <v>0</v>
      </c>
      <c r="I89" s="401"/>
      <c r="J89" s="454"/>
      <c r="K89" s="401"/>
      <c r="L89" s="454"/>
      <c r="M89" s="454">
        <f t="shared" si="9"/>
        <v>0</v>
      </c>
      <c r="N89" s="464"/>
    </row>
    <row r="90" spans="1:16380" s="8" customFormat="1" ht="17.25" customHeight="1">
      <c r="A90" s="443"/>
      <c r="B90" s="444"/>
      <c r="C90" s="30" t="s">
        <v>206</v>
      </c>
      <c r="D90" s="465" t="s">
        <v>3</v>
      </c>
      <c r="E90" s="529">
        <f>33.33/100</f>
        <v>0.33329999999999999</v>
      </c>
      <c r="F90" s="447">
        <f>F83*E90</f>
        <v>4.9994999999999994</v>
      </c>
      <c r="G90" s="401">
        <v>0</v>
      </c>
      <c r="H90" s="454">
        <f t="shared" si="10"/>
        <v>0</v>
      </c>
      <c r="I90" s="401"/>
      <c r="J90" s="454"/>
      <c r="K90" s="401"/>
      <c r="L90" s="454"/>
      <c r="M90" s="454">
        <f t="shared" si="9"/>
        <v>0</v>
      </c>
      <c r="N90" s="464"/>
    </row>
    <row r="91" spans="1:16380" s="8" customFormat="1" ht="17.25" customHeight="1">
      <c r="A91" s="443"/>
      <c r="B91" s="444"/>
      <c r="C91" s="30" t="s">
        <v>207</v>
      </c>
      <c r="D91" s="465" t="s">
        <v>3</v>
      </c>
      <c r="E91" s="529">
        <f>93.79/100</f>
        <v>0.93790000000000007</v>
      </c>
      <c r="F91" s="447">
        <f>E91*F83</f>
        <v>14.0685</v>
      </c>
      <c r="G91" s="401">
        <v>0</v>
      </c>
      <c r="H91" s="454">
        <f t="shared" si="10"/>
        <v>0</v>
      </c>
      <c r="I91" s="401"/>
      <c r="J91" s="454"/>
      <c r="K91" s="401"/>
      <c r="L91" s="454"/>
      <c r="M91" s="454">
        <f t="shared" si="9"/>
        <v>0</v>
      </c>
      <c r="N91" s="464"/>
    </row>
    <row r="92" spans="1:16380" s="460" customFormat="1" ht="17.25" customHeight="1">
      <c r="A92" s="461"/>
      <c r="B92" s="466"/>
      <c r="C92" s="2" t="s">
        <v>208</v>
      </c>
      <c r="D92" s="465" t="s">
        <v>145</v>
      </c>
      <c r="E92" s="529">
        <v>1</v>
      </c>
      <c r="F92" s="447">
        <f>E92*F83</f>
        <v>15</v>
      </c>
      <c r="G92" s="401">
        <v>0</v>
      </c>
      <c r="H92" s="454">
        <f t="shared" si="10"/>
        <v>0</v>
      </c>
      <c r="I92" s="401"/>
      <c r="J92" s="454"/>
      <c r="K92" s="401"/>
      <c r="L92" s="454"/>
      <c r="M92" s="454">
        <f t="shared" si="9"/>
        <v>0</v>
      </c>
      <c r="N92" s="463"/>
      <c r="O92" s="459"/>
      <c r="P92" s="459"/>
    </row>
    <row r="93" spans="1:16380" s="460" customFormat="1" ht="18" customHeight="1">
      <c r="A93" s="461"/>
      <c r="B93" s="466" t="s">
        <v>146</v>
      </c>
      <c r="C93" s="30" t="s">
        <v>257</v>
      </c>
      <c r="D93" s="465" t="s">
        <v>145</v>
      </c>
      <c r="E93" s="530">
        <v>1</v>
      </c>
      <c r="F93" s="447">
        <f>E93*F83</f>
        <v>15</v>
      </c>
      <c r="G93" s="401">
        <v>0</v>
      </c>
      <c r="H93" s="454">
        <f t="shared" si="10"/>
        <v>0</v>
      </c>
      <c r="I93" s="401"/>
      <c r="J93" s="454"/>
      <c r="K93" s="401"/>
      <c r="L93" s="454"/>
      <c r="M93" s="454">
        <f t="shared" si="9"/>
        <v>0</v>
      </c>
      <c r="N93" s="463"/>
      <c r="O93" s="459"/>
      <c r="P93" s="459"/>
    </row>
    <row r="94" spans="1:16380" s="460" customFormat="1" ht="17.25" customHeight="1">
      <c r="A94" s="461"/>
      <c r="B94" s="466"/>
      <c r="C94" s="30" t="s">
        <v>209</v>
      </c>
      <c r="D94" s="462" t="s">
        <v>7</v>
      </c>
      <c r="E94" s="531">
        <f>(429+536+1524)/100</f>
        <v>24.89</v>
      </c>
      <c r="F94" s="447">
        <f>E94*F83</f>
        <v>373.35</v>
      </c>
      <c r="G94" s="401">
        <v>0</v>
      </c>
      <c r="H94" s="454">
        <f t="shared" si="10"/>
        <v>0</v>
      </c>
      <c r="I94" s="401"/>
      <c r="J94" s="454"/>
      <c r="K94" s="401"/>
      <c r="L94" s="454"/>
      <c r="M94" s="454">
        <f t="shared" si="9"/>
        <v>0</v>
      </c>
      <c r="N94" s="463"/>
      <c r="O94" s="459"/>
      <c r="P94" s="459"/>
    </row>
    <row r="95" spans="1:16380" s="368" customFormat="1" ht="18" customHeight="1">
      <c r="A95" s="545"/>
      <c r="B95" s="315"/>
      <c r="C95" s="506" t="s">
        <v>166</v>
      </c>
      <c r="D95" s="598"/>
      <c r="E95" s="611"/>
      <c r="F95" s="507"/>
      <c r="G95" s="512"/>
      <c r="H95" s="513"/>
      <c r="I95" s="513"/>
      <c r="J95" s="513"/>
      <c r="K95" s="513"/>
      <c r="L95" s="513"/>
      <c r="M95" s="514"/>
      <c r="N95" s="515"/>
      <c r="O95" s="516"/>
      <c r="P95" s="516"/>
      <c r="Q95" s="516"/>
      <c r="R95" s="516"/>
      <c r="S95" s="516"/>
      <c r="T95" s="516"/>
      <c r="U95" s="516"/>
      <c r="V95" s="516"/>
      <c r="W95" s="516"/>
      <c r="X95" s="516"/>
      <c r="Y95" s="516"/>
      <c r="Z95" s="516"/>
      <c r="AA95" s="516"/>
      <c r="AB95" s="516"/>
      <c r="AC95" s="516"/>
      <c r="AD95" s="516"/>
      <c r="AE95" s="516"/>
      <c r="AF95" s="516"/>
      <c r="AG95" s="516"/>
      <c r="AH95" s="516"/>
      <c r="AI95" s="516"/>
      <c r="AJ95" s="516"/>
      <c r="AK95" s="516"/>
      <c r="AL95" s="516"/>
      <c r="AM95" s="516"/>
      <c r="AN95" s="516"/>
      <c r="AO95" s="516"/>
      <c r="AP95" s="516"/>
      <c r="AQ95" s="516"/>
      <c r="AR95" s="516"/>
      <c r="AS95" s="516"/>
      <c r="AT95" s="516"/>
      <c r="AU95" s="516"/>
      <c r="AV95" s="516"/>
      <c r="AW95" s="516"/>
      <c r="AX95" s="516"/>
      <c r="AY95" s="516"/>
      <c r="AZ95" s="516"/>
      <c r="BA95" s="516"/>
      <c r="BB95" s="516"/>
      <c r="BC95" s="516"/>
      <c r="BD95" s="516"/>
      <c r="BE95" s="516"/>
      <c r="BF95" s="516"/>
      <c r="BG95" s="516"/>
      <c r="BH95" s="516"/>
      <c r="BI95" s="516"/>
      <c r="BJ95" s="516"/>
      <c r="BK95" s="516"/>
      <c r="BL95" s="516"/>
      <c r="BM95" s="516"/>
      <c r="BN95" s="516"/>
      <c r="BO95" s="516"/>
      <c r="BP95" s="516"/>
      <c r="BQ95" s="516"/>
      <c r="BR95" s="516"/>
      <c r="BS95" s="516"/>
      <c r="BT95" s="516"/>
      <c r="BU95" s="516"/>
      <c r="BV95" s="516"/>
      <c r="BW95" s="516"/>
      <c r="BX95" s="516"/>
      <c r="BY95" s="516"/>
      <c r="BZ95" s="516"/>
      <c r="CA95" s="516"/>
      <c r="CB95" s="516"/>
      <c r="CC95" s="516"/>
      <c r="CD95" s="516"/>
      <c r="CE95" s="516"/>
      <c r="CF95" s="516"/>
      <c r="CG95" s="516"/>
      <c r="CH95" s="516"/>
      <c r="CI95" s="516"/>
      <c r="CJ95" s="516"/>
      <c r="CK95" s="516"/>
      <c r="CL95" s="516"/>
      <c r="CM95" s="516"/>
      <c r="CN95" s="516"/>
      <c r="CO95" s="516"/>
      <c r="CP95" s="516"/>
      <c r="CQ95" s="516"/>
      <c r="CR95" s="516"/>
      <c r="CS95" s="516"/>
      <c r="CT95" s="516"/>
      <c r="CU95" s="516"/>
      <c r="CV95" s="516"/>
      <c r="CW95" s="516"/>
      <c r="CX95" s="516"/>
      <c r="CY95" s="516"/>
      <c r="CZ95" s="516"/>
      <c r="DA95" s="516"/>
      <c r="DB95" s="516"/>
      <c r="DC95" s="516"/>
      <c r="DD95" s="516"/>
      <c r="DE95" s="516"/>
      <c r="DF95" s="516"/>
      <c r="DG95" s="516"/>
      <c r="DH95" s="516"/>
      <c r="DI95" s="516"/>
      <c r="DJ95" s="516"/>
      <c r="DK95" s="516"/>
      <c r="DL95" s="516"/>
      <c r="DM95" s="516"/>
      <c r="DN95" s="516"/>
      <c r="DO95" s="516"/>
      <c r="DP95" s="516"/>
      <c r="DQ95" s="516"/>
      <c r="DR95" s="516"/>
      <c r="DS95" s="516"/>
      <c r="DT95" s="516"/>
      <c r="DU95" s="516"/>
      <c r="DV95" s="516"/>
      <c r="DW95" s="516"/>
      <c r="DX95" s="516"/>
      <c r="DY95" s="516"/>
      <c r="DZ95" s="516"/>
      <c r="EA95" s="516"/>
      <c r="EB95" s="516"/>
      <c r="EC95" s="516"/>
      <c r="ED95" s="516"/>
      <c r="EE95" s="516"/>
      <c r="EF95" s="516"/>
      <c r="EG95" s="516"/>
      <c r="EH95" s="516"/>
      <c r="EI95" s="516"/>
      <c r="EJ95" s="516"/>
      <c r="EK95" s="516"/>
      <c r="EL95" s="516"/>
      <c r="EM95" s="516"/>
      <c r="EN95" s="516"/>
      <c r="EO95" s="516"/>
      <c r="EP95" s="516"/>
      <c r="EQ95" s="516"/>
      <c r="ER95" s="516"/>
      <c r="ES95" s="516"/>
      <c r="ET95" s="516"/>
      <c r="EU95" s="516"/>
      <c r="EV95" s="516"/>
      <c r="EW95" s="516"/>
      <c r="EX95" s="516"/>
      <c r="EY95" s="516"/>
      <c r="EZ95" s="516"/>
      <c r="FA95" s="516"/>
      <c r="FB95" s="516"/>
      <c r="FC95" s="516"/>
      <c r="FD95" s="516"/>
      <c r="FE95" s="516"/>
      <c r="FF95" s="516"/>
      <c r="FG95" s="516"/>
      <c r="FH95" s="516"/>
      <c r="FI95" s="516"/>
      <c r="FJ95" s="516"/>
      <c r="FK95" s="516"/>
      <c r="FL95" s="516"/>
      <c r="FM95" s="516"/>
      <c r="FN95" s="516"/>
      <c r="FO95" s="516"/>
      <c r="FP95" s="516"/>
      <c r="FQ95" s="516"/>
      <c r="FR95" s="516"/>
      <c r="FS95" s="516"/>
      <c r="FT95" s="516"/>
      <c r="FU95" s="516"/>
      <c r="FV95" s="516"/>
      <c r="FW95" s="516"/>
      <c r="FX95" s="516"/>
      <c r="FY95" s="516"/>
      <c r="FZ95" s="516"/>
      <c r="GA95" s="516"/>
      <c r="GB95" s="516"/>
      <c r="GC95" s="516"/>
      <c r="GD95" s="516"/>
      <c r="GE95" s="516"/>
      <c r="GF95" s="516"/>
      <c r="GG95" s="516"/>
      <c r="GH95" s="516"/>
      <c r="GI95" s="516"/>
      <c r="GJ95" s="516"/>
      <c r="GK95" s="516"/>
      <c r="GL95" s="516"/>
      <c r="GM95" s="516"/>
      <c r="GN95" s="516"/>
      <c r="GO95" s="516"/>
      <c r="GP95" s="516"/>
      <c r="GQ95" s="516"/>
      <c r="GR95" s="516"/>
      <c r="GS95" s="516"/>
      <c r="GT95" s="516"/>
      <c r="GU95" s="516"/>
      <c r="GV95" s="516"/>
      <c r="GW95" s="516"/>
      <c r="GX95" s="516"/>
      <c r="GY95" s="516"/>
      <c r="GZ95" s="516"/>
      <c r="HA95" s="516"/>
      <c r="HB95" s="516"/>
      <c r="HC95" s="516"/>
      <c r="HD95" s="516"/>
      <c r="HE95" s="516"/>
      <c r="HF95" s="516"/>
      <c r="HG95" s="516"/>
      <c r="HH95" s="516"/>
      <c r="HI95" s="516"/>
      <c r="HJ95" s="516"/>
      <c r="HK95" s="516"/>
      <c r="HL95" s="516"/>
      <c r="HM95" s="516"/>
      <c r="HN95" s="516"/>
      <c r="HO95" s="516"/>
      <c r="HP95" s="516"/>
      <c r="HQ95" s="516"/>
      <c r="HR95" s="516"/>
      <c r="HS95" s="516"/>
      <c r="HT95" s="516"/>
      <c r="HU95" s="516"/>
      <c r="HV95" s="516"/>
      <c r="HW95" s="516"/>
      <c r="HX95" s="516"/>
      <c r="HY95" s="516"/>
      <c r="HZ95" s="516"/>
      <c r="IA95" s="516"/>
      <c r="IB95" s="516"/>
      <c r="IC95" s="516"/>
      <c r="ID95" s="516"/>
      <c r="IE95" s="516"/>
      <c r="IF95" s="516"/>
      <c r="IG95" s="516"/>
      <c r="IH95" s="516"/>
      <c r="II95" s="516"/>
      <c r="IJ95" s="516"/>
      <c r="IK95" s="516"/>
      <c r="IL95" s="516"/>
      <c r="IM95" s="516"/>
      <c r="IN95" s="516"/>
      <c r="IO95" s="516"/>
      <c r="IP95" s="516"/>
      <c r="IQ95" s="516"/>
      <c r="IR95" s="516"/>
      <c r="IS95" s="516"/>
      <c r="IT95" s="516"/>
      <c r="IU95" s="516"/>
      <c r="IV95" s="516"/>
      <c r="IW95" s="516"/>
      <c r="IX95" s="516"/>
      <c r="IY95" s="516"/>
      <c r="IZ95" s="516"/>
      <c r="JA95" s="516"/>
      <c r="JB95" s="516"/>
      <c r="JC95" s="516"/>
      <c r="JD95" s="516"/>
      <c r="JE95" s="516"/>
      <c r="JF95" s="516"/>
      <c r="JG95" s="516"/>
      <c r="JH95" s="516"/>
      <c r="JI95" s="516"/>
      <c r="JJ95" s="516"/>
      <c r="JK95" s="516"/>
      <c r="JL95" s="516"/>
      <c r="JM95" s="516"/>
      <c r="JN95" s="516"/>
      <c r="JO95" s="516"/>
      <c r="JP95" s="516"/>
      <c r="JQ95" s="516"/>
      <c r="JR95" s="516"/>
      <c r="JS95" s="516"/>
      <c r="JT95" s="516"/>
      <c r="JU95" s="516"/>
      <c r="JV95" s="516"/>
      <c r="JW95" s="516"/>
      <c r="JX95" s="516"/>
      <c r="JY95" s="516"/>
      <c r="JZ95" s="516"/>
      <c r="KA95" s="516"/>
      <c r="KB95" s="516"/>
      <c r="KC95" s="516"/>
      <c r="KD95" s="516"/>
      <c r="KE95" s="516"/>
      <c r="KF95" s="516"/>
      <c r="KG95" s="516"/>
      <c r="KH95" s="516"/>
      <c r="KI95" s="516"/>
      <c r="KJ95" s="516"/>
      <c r="KK95" s="516"/>
      <c r="KL95" s="516"/>
      <c r="KM95" s="516"/>
      <c r="KN95" s="516"/>
      <c r="KO95" s="516"/>
      <c r="KP95" s="516"/>
      <c r="KQ95" s="516"/>
      <c r="KR95" s="516"/>
      <c r="KS95" s="516"/>
      <c r="KT95" s="516"/>
      <c r="KU95" s="516"/>
      <c r="KV95" s="516"/>
      <c r="KW95" s="516"/>
      <c r="KX95" s="516"/>
      <c r="KY95" s="516"/>
      <c r="KZ95" s="516"/>
      <c r="LA95" s="516"/>
      <c r="LB95" s="516"/>
      <c r="LC95" s="516"/>
      <c r="LD95" s="516"/>
      <c r="LE95" s="516"/>
      <c r="LF95" s="516"/>
      <c r="LG95" s="516"/>
      <c r="LH95" s="516"/>
      <c r="LI95" s="516"/>
      <c r="LJ95" s="516"/>
      <c r="LK95" s="516"/>
      <c r="LL95" s="516"/>
      <c r="LM95" s="516"/>
      <c r="LN95" s="516"/>
      <c r="LO95" s="516"/>
      <c r="LP95" s="516"/>
      <c r="LQ95" s="516"/>
      <c r="LR95" s="516"/>
      <c r="LS95" s="516"/>
      <c r="LT95" s="516"/>
      <c r="LU95" s="516"/>
      <c r="LV95" s="516"/>
      <c r="LW95" s="516"/>
      <c r="LX95" s="516"/>
      <c r="LY95" s="516"/>
      <c r="LZ95" s="516"/>
      <c r="MA95" s="516"/>
      <c r="MB95" s="516"/>
      <c r="MC95" s="516"/>
      <c r="MD95" s="516"/>
      <c r="ME95" s="516"/>
      <c r="MF95" s="516"/>
      <c r="MG95" s="516"/>
      <c r="MH95" s="516"/>
      <c r="MI95" s="516"/>
      <c r="MJ95" s="516"/>
      <c r="MK95" s="516"/>
      <c r="ML95" s="516"/>
      <c r="MM95" s="516"/>
      <c r="MN95" s="516"/>
      <c r="MO95" s="516"/>
      <c r="MP95" s="516"/>
      <c r="MQ95" s="516"/>
      <c r="MR95" s="516"/>
      <c r="MS95" s="516"/>
      <c r="MT95" s="516"/>
      <c r="MU95" s="516"/>
      <c r="MV95" s="516"/>
      <c r="MW95" s="516"/>
      <c r="MX95" s="516"/>
      <c r="MY95" s="516"/>
      <c r="MZ95" s="516"/>
      <c r="NA95" s="516"/>
      <c r="NB95" s="516"/>
      <c r="NC95" s="516"/>
      <c r="ND95" s="516"/>
      <c r="NE95" s="516"/>
      <c r="NF95" s="516"/>
      <c r="NG95" s="516"/>
      <c r="NH95" s="516"/>
      <c r="NI95" s="516"/>
      <c r="NJ95" s="516"/>
      <c r="NK95" s="516"/>
      <c r="NL95" s="516"/>
      <c r="NM95" s="516"/>
      <c r="NN95" s="516"/>
      <c r="NO95" s="516"/>
      <c r="NP95" s="516"/>
      <c r="NQ95" s="516"/>
      <c r="NR95" s="516"/>
      <c r="NS95" s="516"/>
      <c r="NT95" s="516"/>
      <c r="NU95" s="516"/>
      <c r="NV95" s="516"/>
      <c r="NW95" s="516"/>
      <c r="NX95" s="516"/>
      <c r="NY95" s="516"/>
      <c r="NZ95" s="516"/>
      <c r="OA95" s="516"/>
      <c r="OB95" s="516"/>
      <c r="OC95" s="516"/>
      <c r="OD95" s="516"/>
      <c r="OE95" s="516"/>
      <c r="OF95" s="516"/>
      <c r="OG95" s="516"/>
      <c r="OH95" s="516"/>
      <c r="OI95" s="516"/>
      <c r="OJ95" s="516"/>
      <c r="OK95" s="516"/>
      <c r="OL95" s="516"/>
      <c r="OM95" s="516"/>
      <c r="ON95" s="516"/>
      <c r="OO95" s="516"/>
      <c r="OP95" s="516"/>
      <c r="OQ95" s="516"/>
      <c r="OR95" s="516"/>
      <c r="OS95" s="516"/>
      <c r="OT95" s="516"/>
      <c r="OU95" s="516"/>
      <c r="OV95" s="516"/>
      <c r="OW95" s="516"/>
      <c r="OX95" s="516"/>
      <c r="OY95" s="516"/>
      <c r="OZ95" s="516"/>
      <c r="PA95" s="516"/>
      <c r="PB95" s="516"/>
      <c r="PC95" s="516"/>
      <c r="PD95" s="516"/>
      <c r="PE95" s="516"/>
      <c r="PF95" s="516"/>
      <c r="PG95" s="516"/>
      <c r="PH95" s="516"/>
      <c r="PI95" s="516"/>
      <c r="PJ95" s="516"/>
      <c r="PK95" s="516"/>
      <c r="PL95" s="516"/>
      <c r="PM95" s="516"/>
      <c r="PN95" s="516"/>
      <c r="PO95" s="516"/>
      <c r="PP95" s="516"/>
      <c r="PQ95" s="516"/>
      <c r="PR95" s="516"/>
      <c r="PS95" s="516"/>
      <c r="PT95" s="516"/>
      <c r="PU95" s="516"/>
      <c r="PV95" s="516"/>
      <c r="PW95" s="516"/>
      <c r="PX95" s="516"/>
      <c r="PY95" s="516"/>
      <c r="PZ95" s="516"/>
      <c r="QA95" s="516"/>
      <c r="QB95" s="516"/>
      <c r="QC95" s="516"/>
      <c r="QD95" s="516"/>
      <c r="QE95" s="516"/>
      <c r="QF95" s="516"/>
      <c r="QG95" s="516"/>
      <c r="QH95" s="516"/>
      <c r="QI95" s="516"/>
      <c r="QJ95" s="516"/>
      <c r="QK95" s="516"/>
      <c r="QL95" s="516"/>
      <c r="QM95" s="516"/>
      <c r="QN95" s="516"/>
      <c r="QO95" s="516"/>
      <c r="QP95" s="516"/>
      <c r="QQ95" s="516"/>
      <c r="QR95" s="516"/>
      <c r="QS95" s="516"/>
      <c r="QT95" s="516"/>
      <c r="QU95" s="516"/>
      <c r="QV95" s="516"/>
      <c r="QW95" s="516"/>
      <c r="QX95" s="516"/>
      <c r="QY95" s="516"/>
      <c r="QZ95" s="516"/>
      <c r="RA95" s="516"/>
      <c r="RB95" s="516"/>
      <c r="RC95" s="516"/>
      <c r="RD95" s="516"/>
      <c r="RE95" s="516"/>
      <c r="RF95" s="516"/>
      <c r="RG95" s="516"/>
      <c r="RH95" s="516"/>
      <c r="RI95" s="516"/>
      <c r="RJ95" s="516"/>
      <c r="RK95" s="516"/>
      <c r="RL95" s="516"/>
      <c r="RM95" s="516"/>
      <c r="RN95" s="516"/>
      <c r="RO95" s="516"/>
      <c r="RP95" s="516"/>
      <c r="RQ95" s="516"/>
      <c r="RR95" s="516"/>
      <c r="RS95" s="516"/>
      <c r="RT95" s="516"/>
      <c r="RU95" s="516"/>
      <c r="RV95" s="516"/>
      <c r="RW95" s="516"/>
      <c r="RX95" s="516"/>
      <c r="RY95" s="516"/>
      <c r="RZ95" s="516"/>
      <c r="SA95" s="516"/>
      <c r="SB95" s="516"/>
      <c r="SC95" s="516"/>
      <c r="SD95" s="516"/>
      <c r="SE95" s="516"/>
      <c r="SF95" s="516"/>
      <c r="SG95" s="516"/>
      <c r="SH95" s="516"/>
      <c r="SI95" s="516"/>
      <c r="SJ95" s="516"/>
      <c r="SK95" s="516"/>
      <c r="SL95" s="516"/>
      <c r="SM95" s="516"/>
      <c r="SN95" s="516"/>
      <c r="SO95" s="516"/>
      <c r="SP95" s="516"/>
      <c r="SQ95" s="516"/>
      <c r="SR95" s="516"/>
      <c r="SS95" s="516"/>
      <c r="ST95" s="516"/>
      <c r="SU95" s="516"/>
      <c r="SV95" s="516"/>
      <c r="SW95" s="516"/>
      <c r="SX95" s="516"/>
      <c r="SY95" s="516"/>
      <c r="SZ95" s="516"/>
      <c r="TA95" s="516"/>
      <c r="TB95" s="516"/>
      <c r="TC95" s="516"/>
      <c r="TD95" s="516"/>
      <c r="TE95" s="516"/>
      <c r="TF95" s="516"/>
      <c r="TG95" s="516"/>
      <c r="TH95" s="516"/>
      <c r="TI95" s="516"/>
      <c r="TJ95" s="516"/>
      <c r="TK95" s="516"/>
      <c r="TL95" s="516"/>
      <c r="TM95" s="516"/>
      <c r="TN95" s="516"/>
      <c r="TO95" s="516"/>
      <c r="TP95" s="516"/>
      <c r="TQ95" s="516"/>
      <c r="TR95" s="516"/>
      <c r="TS95" s="516"/>
      <c r="TT95" s="516"/>
      <c r="TU95" s="516"/>
      <c r="TV95" s="516"/>
      <c r="TW95" s="516"/>
      <c r="TX95" s="516"/>
      <c r="TY95" s="516"/>
      <c r="TZ95" s="516"/>
      <c r="UA95" s="516"/>
      <c r="UB95" s="516"/>
      <c r="UC95" s="516"/>
      <c r="UD95" s="516"/>
      <c r="UE95" s="516"/>
      <c r="UF95" s="516"/>
      <c r="UG95" s="516"/>
      <c r="UH95" s="516"/>
      <c r="UI95" s="516"/>
      <c r="UJ95" s="516"/>
      <c r="UK95" s="516"/>
      <c r="UL95" s="516"/>
      <c r="UM95" s="516"/>
      <c r="UN95" s="516"/>
      <c r="UO95" s="516"/>
      <c r="UP95" s="516"/>
      <c r="UQ95" s="516"/>
      <c r="UR95" s="516"/>
      <c r="US95" s="516"/>
      <c r="UT95" s="516"/>
      <c r="UU95" s="516"/>
      <c r="UV95" s="516"/>
      <c r="UW95" s="516"/>
      <c r="UX95" s="516"/>
      <c r="UY95" s="516"/>
      <c r="UZ95" s="516"/>
      <c r="VA95" s="516"/>
      <c r="VB95" s="516"/>
      <c r="VC95" s="516"/>
      <c r="VD95" s="516"/>
      <c r="VE95" s="516"/>
      <c r="VF95" s="516"/>
      <c r="VG95" s="516"/>
      <c r="VH95" s="516"/>
      <c r="VI95" s="516"/>
      <c r="VJ95" s="516"/>
      <c r="VK95" s="516"/>
      <c r="VL95" s="516"/>
      <c r="VM95" s="516"/>
      <c r="VN95" s="516"/>
      <c r="VO95" s="516"/>
      <c r="VP95" s="516"/>
      <c r="VQ95" s="516"/>
      <c r="VR95" s="516"/>
      <c r="VS95" s="516"/>
      <c r="VT95" s="516"/>
      <c r="VU95" s="516"/>
      <c r="VV95" s="516"/>
      <c r="VW95" s="516"/>
      <c r="VX95" s="516"/>
      <c r="VY95" s="516"/>
      <c r="VZ95" s="516"/>
      <c r="WA95" s="516"/>
      <c r="WB95" s="516"/>
      <c r="WC95" s="516"/>
      <c r="WD95" s="516"/>
      <c r="WE95" s="516"/>
      <c r="WF95" s="516"/>
      <c r="WG95" s="516"/>
      <c r="WH95" s="516"/>
      <c r="WI95" s="516"/>
      <c r="WJ95" s="516"/>
      <c r="WK95" s="516"/>
      <c r="WL95" s="516"/>
      <c r="WM95" s="516"/>
      <c r="WN95" s="516"/>
      <c r="WO95" s="516"/>
      <c r="WP95" s="516"/>
      <c r="WQ95" s="516"/>
      <c r="WR95" s="516"/>
      <c r="WS95" s="516"/>
      <c r="WT95" s="516"/>
      <c r="WU95" s="516"/>
      <c r="WV95" s="516"/>
      <c r="WW95" s="516"/>
      <c r="WX95" s="516"/>
      <c r="WY95" s="516"/>
      <c r="WZ95" s="516"/>
      <c r="XA95" s="516"/>
      <c r="XB95" s="516"/>
      <c r="XC95" s="516"/>
      <c r="XD95" s="516"/>
      <c r="XE95" s="516"/>
      <c r="XF95" s="516"/>
      <c r="XG95" s="516"/>
      <c r="XH95" s="516"/>
      <c r="XI95" s="516"/>
      <c r="XJ95" s="516"/>
      <c r="XK95" s="516"/>
      <c r="XL95" s="516"/>
      <c r="XM95" s="516"/>
      <c r="XN95" s="516"/>
      <c r="XO95" s="516"/>
      <c r="XP95" s="516"/>
      <c r="XQ95" s="516"/>
      <c r="XR95" s="516"/>
      <c r="XS95" s="516"/>
      <c r="XT95" s="516"/>
      <c r="XU95" s="516"/>
      <c r="XV95" s="516"/>
      <c r="XW95" s="516"/>
      <c r="XX95" s="516"/>
      <c r="XY95" s="516"/>
      <c r="XZ95" s="516"/>
      <c r="YA95" s="516"/>
      <c r="YB95" s="516"/>
      <c r="YC95" s="516"/>
      <c r="YD95" s="516"/>
      <c r="YE95" s="516"/>
      <c r="YF95" s="516"/>
      <c r="YG95" s="516"/>
      <c r="YH95" s="516"/>
      <c r="YI95" s="516"/>
      <c r="YJ95" s="516"/>
      <c r="YK95" s="516"/>
      <c r="YL95" s="516"/>
      <c r="YM95" s="516"/>
      <c r="YN95" s="516"/>
      <c r="YO95" s="516"/>
      <c r="YP95" s="516"/>
      <c r="YQ95" s="516"/>
      <c r="YR95" s="516"/>
      <c r="YS95" s="516"/>
      <c r="YT95" s="516"/>
      <c r="YU95" s="516"/>
      <c r="YV95" s="516"/>
      <c r="YW95" s="516"/>
      <c r="YX95" s="516"/>
      <c r="YY95" s="516"/>
      <c r="YZ95" s="516"/>
      <c r="ZA95" s="516"/>
      <c r="ZB95" s="516"/>
      <c r="ZC95" s="516"/>
      <c r="ZD95" s="516"/>
      <c r="ZE95" s="516"/>
      <c r="ZF95" s="516"/>
      <c r="ZG95" s="516"/>
      <c r="ZH95" s="516"/>
      <c r="ZI95" s="516"/>
      <c r="ZJ95" s="516"/>
      <c r="ZK95" s="516"/>
      <c r="ZL95" s="516"/>
      <c r="ZM95" s="516"/>
      <c r="ZN95" s="516"/>
      <c r="ZO95" s="516"/>
      <c r="ZP95" s="516"/>
      <c r="ZQ95" s="516"/>
      <c r="ZR95" s="516"/>
      <c r="ZS95" s="516"/>
      <c r="ZT95" s="516"/>
      <c r="ZU95" s="516"/>
      <c r="ZV95" s="516"/>
      <c r="ZW95" s="516"/>
      <c r="ZX95" s="516"/>
      <c r="ZY95" s="516"/>
      <c r="ZZ95" s="516"/>
      <c r="AAA95" s="516"/>
      <c r="AAB95" s="516"/>
      <c r="AAC95" s="516"/>
      <c r="AAD95" s="516"/>
      <c r="AAE95" s="516"/>
      <c r="AAF95" s="516"/>
      <c r="AAG95" s="516"/>
      <c r="AAH95" s="516"/>
      <c r="AAI95" s="516"/>
      <c r="AAJ95" s="516"/>
      <c r="AAK95" s="516"/>
      <c r="AAL95" s="516"/>
      <c r="AAM95" s="516"/>
      <c r="AAN95" s="516"/>
      <c r="AAO95" s="516"/>
      <c r="AAP95" s="516"/>
      <c r="AAQ95" s="516"/>
      <c r="AAR95" s="516"/>
      <c r="AAS95" s="516"/>
      <c r="AAT95" s="516"/>
      <c r="AAU95" s="516"/>
      <c r="AAV95" s="516"/>
      <c r="AAW95" s="516"/>
      <c r="AAX95" s="516"/>
      <c r="AAY95" s="516"/>
      <c r="AAZ95" s="516"/>
      <c r="ABA95" s="516"/>
      <c r="ABB95" s="516"/>
      <c r="ABC95" s="516"/>
      <c r="ABD95" s="516"/>
      <c r="ABE95" s="516"/>
      <c r="ABF95" s="516"/>
      <c r="ABG95" s="516"/>
      <c r="ABH95" s="516"/>
      <c r="ABI95" s="516"/>
      <c r="ABJ95" s="516"/>
      <c r="ABK95" s="516"/>
      <c r="ABL95" s="516"/>
      <c r="ABM95" s="516"/>
      <c r="ABN95" s="516"/>
      <c r="ABO95" s="516"/>
      <c r="ABP95" s="516"/>
      <c r="ABQ95" s="516"/>
      <c r="ABR95" s="516"/>
      <c r="ABS95" s="516"/>
      <c r="ABT95" s="516"/>
      <c r="ABU95" s="516"/>
      <c r="ABV95" s="516"/>
      <c r="ABW95" s="516"/>
      <c r="ABX95" s="516"/>
      <c r="ABY95" s="516"/>
      <c r="ABZ95" s="516"/>
      <c r="ACA95" s="516"/>
      <c r="ACB95" s="516"/>
      <c r="ACC95" s="516"/>
      <c r="ACD95" s="516"/>
      <c r="ACE95" s="516"/>
      <c r="ACF95" s="516"/>
      <c r="ACG95" s="516"/>
      <c r="ACH95" s="516"/>
      <c r="ACI95" s="516"/>
      <c r="ACJ95" s="516"/>
      <c r="ACK95" s="516"/>
      <c r="ACL95" s="516"/>
      <c r="ACM95" s="516"/>
      <c r="ACN95" s="516"/>
      <c r="ACO95" s="516"/>
      <c r="ACP95" s="516"/>
      <c r="ACQ95" s="516"/>
      <c r="ACR95" s="516"/>
      <c r="ACS95" s="516"/>
      <c r="ACT95" s="516"/>
      <c r="ACU95" s="516"/>
      <c r="ACV95" s="516"/>
      <c r="ACW95" s="516"/>
      <c r="ACX95" s="516"/>
      <c r="ACY95" s="516"/>
      <c r="ACZ95" s="516"/>
      <c r="ADA95" s="516"/>
      <c r="ADB95" s="516"/>
      <c r="ADC95" s="516"/>
      <c r="ADD95" s="516"/>
      <c r="ADE95" s="516"/>
      <c r="ADF95" s="516"/>
      <c r="ADG95" s="516"/>
      <c r="ADH95" s="516"/>
      <c r="ADI95" s="516"/>
      <c r="ADJ95" s="516"/>
      <c r="ADK95" s="516"/>
      <c r="ADL95" s="516"/>
      <c r="ADM95" s="516"/>
      <c r="ADN95" s="516"/>
      <c r="ADO95" s="516"/>
      <c r="ADP95" s="516"/>
      <c r="ADQ95" s="516"/>
      <c r="ADR95" s="516"/>
      <c r="ADS95" s="516"/>
      <c r="ADT95" s="516"/>
      <c r="ADU95" s="516"/>
      <c r="ADV95" s="516"/>
      <c r="ADW95" s="516"/>
      <c r="ADX95" s="516"/>
      <c r="ADY95" s="516"/>
      <c r="ADZ95" s="516"/>
      <c r="AEA95" s="516"/>
      <c r="AEB95" s="516"/>
      <c r="AEC95" s="516"/>
      <c r="AED95" s="516"/>
      <c r="AEE95" s="516"/>
      <c r="AEF95" s="516"/>
      <c r="AEG95" s="516"/>
      <c r="AEH95" s="516"/>
      <c r="AEI95" s="516"/>
      <c r="AEJ95" s="516"/>
      <c r="AEK95" s="516"/>
      <c r="AEL95" s="516"/>
      <c r="AEM95" s="516"/>
      <c r="AEN95" s="516"/>
      <c r="AEO95" s="516"/>
      <c r="AEP95" s="516"/>
      <c r="AEQ95" s="516"/>
      <c r="AER95" s="516"/>
      <c r="AES95" s="516"/>
      <c r="AET95" s="516"/>
      <c r="AEU95" s="516"/>
      <c r="AEV95" s="516"/>
      <c r="AEW95" s="516"/>
      <c r="AEX95" s="516"/>
      <c r="AEY95" s="516"/>
      <c r="AEZ95" s="516"/>
      <c r="AFA95" s="516"/>
      <c r="AFB95" s="516"/>
      <c r="AFC95" s="516"/>
      <c r="AFD95" s="516"/>
      <c r="AFE95" s="516"/>
      <c r="AFF95" s="516"/>
      <c r="AFG95" s="516"/>
      <c r="AFH95" s="516"/>
      <c r="AFI95" s="516"/>
      <c r="AFJ95" s="516"/>
      <c r="AFK95" s="516"/>
      <c r="AFL95" s="516"/>
      <c r="AFM95" s="516"/>
      <c r="AFN95" s="516"/>
      <c r="AFO95" s="516"/>
      <c r="AFP95" s="516"/>
      <c r="AFQ95" s="516"/>
      <c r="AFR95" s="516"/>
      <c r="AFS95" s="516"/>
      <c r="AFT95" s="516"/>
      <c r="AFU95" s="516"/>
      <c r="AFV95" s="516"/>
      <c r="AFW95" s="516"/>
      <c r="AFX95" s="516"/>
      <c r="AFY95" s="516"/>
      <c r="AFZ95" s="516"/>
      <c r="AGA95" s="516"/>
      <c r="AGB95" s="516"/>
      <c r="AGC95" s="516"/>
      <c r="AGD95" s="516"/>
      <c r="AGE95" s="516"/>
      <c r="AGF95" s="516"/>
      <c r="AGG95" s="516"/>
      <c r="AGH95" s="516"/>
      <c r="AGI95" s="516"/>
      <c r="AGJ95" s="516"/>
      <c r="AGK95" s="516"/>
      <c r="AGL95" s="516"/>
      <c r="AGM95" s="516"/>
      <c r="AGN95" s="516"/>
      <c r="AGO95" s="516"/>
      <c r="AGP95" s="516"/>
      <c r="AGQ95" s="516"/>
      <c r="AGR95" s="516"/>
      <c r="AGS95" s="516"/>
      <c r="AGT95" s="516"/>
      <c r="AGU95" s="516"/>
      <c r="AGV95" s="516"/>
      <c r="AGW95" s="516"/>
      <c r="AGX95" s="516"/>
      <c r="AGY95" s="516"/>
      <c r="AGZ95" s="516"/>
      <c r="AHA95" s="516"/>
      <c r="AHB95" s="516"/>
      <c r="AHC95" s="516"/>
      <c r="AHD95" s="516"/>
      <c r="AHE95" s="516"/>
      <c r="AHF95" s="516"/>
      <c r="AHG95" s="516"/>
      <c r="AHH95" s="516"/>
      <c r="AHI95" s="516"/>
      <c r="AHJ95" s="516"/>
      <c r="AHK95" s="516"/>
      <c r="AHL95" s="516"/>
      <c r="AHM95" s="516"/>
      <c r="AHN95" s="516"/>
      <c r="AHO95" s="516"/>
      <c r="AHP95" s="516"/>
      <c r="AHQ95" s="516"/>
      <c r="AHR95" s="516"/>
      <c r="AHS95" s="516"/>
      <c r="AHT95" s="516"/>
      <c r="AHU95" s="516"/>
      <c r="AHV95" s="516"/>
      <c r="AHW95" s="516"/>
      <c r="AHX95" s="516"/>
      <c r="AHY95" s="516"/>
      <c r="AHZ95" s="516"/>
      <c r="AIA95" s="516"/>
      <c r="AIB95" s="516"/>
      <c r="AIC95" s="516"/>
      <c r="AID95" s="516"/>
      <c r="AIE95" s="516"/>
      <c r="AIF95" s="516"/>
      <c r="AIG95" s="516"/>
      <c r="AIH95" s="516"/>
      <c r="AII95" s="516"/>
      <c r="AIJ95" s="516"/>
      <c r="AIK95" s="516"/>
      <c r="AIL95" s="516"/>
      <c r="AIM95" s="516"/>
      <c r="AIN95" s="516"/>
      <c r="AIO95" s="516"/>
      <c r="AIP95" s="516"/>
      <c r="AIQ95" s="516"/>
      <c r="AIR95" s="516"/>
      <c r="AIS95" s="516"/>
      <c r="AIT95" s="516"/>
      <c r="AIU95" s="516"/>
      <c r="AIV95" s="516"/>
      <c r="AIW95" s="516"/>
      <c r="AIX95" s="516"/>
      <c r="AIY95" s="516"/>
      <c r="AIZ95" s="516"/>
      <c r="AJA95" s="516"/>
      <c r="AJB95" s="516"/>
      <c r="AJC95" s="516"/>
      <c r="AJD95" s="516"/>
      <c r="AJE95" s="516"/>
      <c r="AJF95" s="516"/>
      <c r="AJG95" s="516"/>
      <c r="AJH95" s="516"/>
      <c r="AJI95" s="516"/>
      <c r="AJJ95" s="516"/>
      <c r="AJK95" s="516"/>
      <c r="AJL95" s="516"/>
      <c r="AJM95" s="516"/>
      <c r="AJN95" s="516"/>
      <c r="AJO95" s="516"/>
      <c r="AJP95" s="516"/>
      <c r="AJQ95" s="516"/>
      <c r="AJR95" s="516"/>
      <c r="AJS95" s="516"/>
      <c r="AJT95" s="516"/>
      <c r="AJU95" s="516"/>
      <c r="AJV95" s="516"/>
      <c r="AJW95" s="516"/>
      <c r="AJX95" s="516"/>
      <c r="AJY95" s="516"/>
      <c r="AJZ95" s="516"/>
      <c r="AKA95" s="516"/>
      <c r="AKB95" s="516"/>
      <c r="AKC95" s="516"/>
      <c r="AKD95" s="516"/>
      <c r="AKE95" s="516"/>
      <c r="AKF95" s="516"/>
      <c r="AKG95" s="516"/>
      <c r="AKH95" s="516"/>
      <c r="AKI95" s="516"/>
      <c r="AKJ95" s="516"/>
      <c r="AKK95" s="516"/>
      <c r="AKL95" s="516"/>
      <c r="AKM95" s="516"/>
      <c r="AKN95" s="516"/>
      <c r="AKO95" s="516"/>
      <c r="AKP95" s="516"/>
      <c r="AKQ95" s="516"/>
      <c r="AKR95" s="516"/>
      <c r="AKS95" s="516"/>
      <c r="AKT95" s="516"/>
      <c r="AKU95" s="516"/>
      <c r="AKV95" s="516"/>
      <c r="AKW95" s="516"/>
      <c r="AKX95" s="516"/>
      <c r="AKY95" s="516"/>
      <c r="AKZ95" s="516"/>
      <c r="ALA95" s="516"/>
      <c r="ALB95" s="516"/>
      <c r="ALC95" s="516"/>
      <c r="ALD95" s="516"/>
      <c r="ALE95" s="516"/>
      <c r="ALF95" s="516"/>
      <c r="ALG95" s="516"/>
      <c r="ALH95" s="516"/>
      <c r="ALI95" s="516"/>
      <c r="ALJ95" s="516"/>
      <c r="ALK95" s="516"/>
      <c r="ALL95" s="516"/>
      <c r="ALM95" s="516"/>
      <c r="ALN95" s="516"/>
      <c r="ALO95" s="516"/>
      <c r="ALP95" s="516"/>
      <c r="ALQ95" s="516"/>
      <c r="ALR95" s="516"/>
      <c r="ALS95" s="516"/>
      <c r="ALT95" s="516"/>
      <c r="ALU95" s="516"/>
      <c r="ALV95" s="516"/>
      <c r="ALW95" s="516"/>
      <c r="ALX95" s="516"/>
      <c r="ALY95" s="516"/>
      <c r="ALZ95" s="516"/>
      <c r="AMA95" s="516"/>
      <c r="AMB95" s="516"/>
      <c r="AMC95" s="516"/>
      <c r="AMD95" s="516"/>
      <c r="AME95" s="516"/>
      <c r="AMF95" s="516"/>
      <c r="AMG95" s="516"/>
      <c r="AMH95" s="516"/>
      <c r="AMI95" s="516"/>
      <c r="AMJ95" s="516"/>
      <c r="AMK95" s="516"/>
      <c r="AML95" s="516"/>
      <c r="AMM95" s="516"/>
      <c r="AMN95" s="516"/>
      <c r="AMO95" s="516"/>
      <c r="AMP95" s="516"/>
      <c r="AMQ95" s="516"/>
      <c r="AMR95" s="516"/>
      <c r="AMS95" s="516"/>
      <c r="AMT95" s="516"/>
      <c r="AMU95" s="516"/>
      <c r="AMV95" s="516"/>
      <c r="AMW95" s="516"/>
      <c r="AMX95" s="516"/>
      <c r="AMY95" s="516"/>
      <c r="AMZ95" s="516"/>
      <c r="ANA95" s="516"/>
      <c r="ANB95" s="516"/>
      <c r="ANC95" s="516"/>
      <c r="AND95" s="516"/>
      <c r="ANE95" s="516"/>
      <c r="ANF95" s="516"/>
      <c r="ANG95" s="516"/>
      <c r="ANH95" s="516"/>
      <c r="ANI95" s="516"/>
      <c r="ANJ95" s="516"/>
      <c r="ANK95" s="516"/>
      <c r="ANL95" s="516"/>
      <c r="ANM95" s="516"/>
      <c r="ANN95" s="516"/>
      <c r="ANO95" s="516"/>
      <c r="ANP95" s="516"/>
      <c r="ANQ95" s="516"/>
      <c r="ANR95" s="516"/>
      <c r="ANS95" s="516"/>
      <c r="ANT95" s="516"/>
      <c r="ANU95" s="516"/>
      <c r="ANV95" s="516"/>
      <c r="ANW95" s="516"/>
      <c r="ANX95" s="516"/>
      <c r="ANY95" s="516"/>
      <c r="ANZ95" s="516"/>
      <c r="AOA95" s="516"/>
      <c r="AOB95" s="516"/>
      <c r="AOC95" s="516"/>
      <c r="AOD95" s="516"/>
      <c r="AOE95" s="516"/>
      <c r="AOF95" s="516"/>
      <c r="AOG95" s="516"/>
      <c r="AOH95" s="516"/>
      <c r="AOI95" s="516"/>
      <c r="AOJ95" s="516"/>
      <c r="AOK95" s="516"/>
      <c r="AOL95" s="516"/>
      <c r="AOM95" s="516"/>
      <c r="AON95" s="516"/>
      <c r="AOO95" s="516"/>
      <c r="AOP95" s="516"/>
      <c r="AOQ95" s="516"/>
      <c r="AOR95" s="516"/>
      <c r="AOS95" s="516"/>
      <c r="AOT95" s="516"/>
      <c r="AOU95" s="516"/>
      <c r="AOV95" s="516"/>
      <c r="AOW95" s="516"/>
      <c r="AOX95" s="516"/>
      <c r="AOY95" s="516"/>
      <c r="AOZ95" s="516"/>
      <c r="APA95" s="516"/>
      <c r="APB95" s="516"/>
      <c r="APC95" s="516"/>
      <c r="APD95" s="516"/>
      <c r="APE95" s="516"/>
      <c r="APF95" s="516"/>
      <c r="APG95" s="516"/>
      <c r="APH95" s="516"/>
      <c r="API95" s="516"/>
      <c r="APJ95" s="516"/>
      <c r="APK95" s="516"/>
      <c r="APL95" s="516"/>
      <c r="APM95" s="516"/>
      <c r="APN95" s="516"/>
      <c r="APO95" s="516"/>
      <c r="APP95" s="516"/>
      <c r="APQ95" s="516"/>
      <c r="APR95" s="516"/>
      <c r="APS95" s="516"/>
      <c r="APT95" s="516"/>
      <c r="APU95" s="516"/>
      <c r="APV95" s="516"/>
      <c r="APW95" s="516"/>
      <c r="APX95" s="516"/>
      <c r="APY95" s="516"/>
      <c r="APZ95" s="516"/>
      <c r="AQA95" s="516"/>
      <c r="AQB95" s="516"/>
      <c r="AQC95" s="516"/>
      <c r="AQD95" s="516"/>
      <c r="AQE95" s="516"/>
      <c r="AQF95" s="516"/>
      <c r="AQG95" s="516"/>
      <c r="AQH95" s="516"/>
      <c r="AQI95" s="516"/>
      <c r="AQJ95" s="516"/>
      <c r="AQK95" s="516"/>
      <c r="AQL95" s="516"/>
      <c r="AQM95" s="516"/>
      <c r="AQN95" s="516"/>
      <c r="AQO95" s="516"/>
      <c r="AQP95" s="516"/>
      <c r="AQQ95" s="516"/>
      <c r="AQR95" s="516"/>
      <c r="AQS95" s="516"/>
      <c r="AQT95" s="516"/>
      <c r="AQU95" s="516"/>
      <c r="AQV95" s="516"/>
      <c r="AQW95" s="516"/>
      <c r="AQX95" s="516"/>
      <c r="AQY95" s="516"/>
      <c r="AQZ95" s="516"/>
      <c r="ARA95" s="516"/>
      <c r="ARB95" s="516"/>
      <c r="ARC95" s="516"/>
      <c r="ARD95" s="516"/>
      <c r="ARE95" s="516"/>
      <c r="ARF95" s="516"/>
      <c r="ARG95" s="516"/>
      <c r="ARH95" s="516"/>
      <c r="ARI95" s="516"/>
      <c r="ARJ95" s="516"/>
      <c r="ARK95" s="516"/>
      <c r="ARL95" s="516"/>
      <c r="ARM95" s="516"/>
      <c r="ARN95" s="516"/>
      <c r="ARO95" s="516"/>
      <c r="ARP95" s="516"/>
      <c r="ARQ95" s="516"/>
      <c r="ARR95" s="516"/>
      <c r="ARS95" s="516"/>
      <c r="ART95" s="516"/>
      <c r="ARU95" s="516"/>
      <c r="ARV95" s="516"/>
      <c r="ARW95" s="516"/>
      <c r="ARX95" s="516"/>
      <c r="ARY95" s="516"/>
      <c r="ARZ95" s="516"/>
      <c r="ASA95" s="516"/>
      <c r="ASB95" s="516"/>
      <c r="ASC95" s="516"/>
      <c r="ASD95" s="516"/>
      <c r="ASE95" s="516"/>
      <c r="ASF95" s="516"/>
      <c r="ASG95" s="516"/>
      <c r="ASH95" s="516"/>
      <c r="ASI95" s="516"/>
      <c r="ASJ95" s="516"/>
      <c r="ASK95" s="516"/>
      <c r="ASL95" s="516"/>
      <c r="ASM95" s="516"/>
      <c r="ASN95" s="516"/>
      <c r="ASO95" s="516"/>
      <c r="ASP95" s="516"/>
      <c r="ASQ95" s="516"/>
      <c r="ASR95" s="516"/>
      <c r="ASS95" s="516"/>
      <c r="AST95" s="516"/>
      <c r="ASU95" s="516"/>
      <c r="ASV95" s="516"/>
      <c r="ASW95" s="516"/>
      <c r="ASX95" s="516"/>
      <c r="ASY95" s="516"/>
      <c r="ASZ95" s="516"/>
      <c r="ATA95" s="516"/>
      <c r="ATB95" s="516"/>
      <c r="ATC95" s="516"/>
      <c r="ATD95" s="516"/>
      <c r="ATE95" s="516"/>
      <c r="ATF95" s="516"/>
      <c r="ATG95" s="516"/>
      <c r="ATH95" s="516"/>
      <c r="ATI95" s="516"/>
      <c r="ATJ95" s="516"/>
      <c r="ATK95" s="516"/>
      <c r="ATL95" s="516"/>
      <c r="ATM95" s="516"/>
      <c r="ATN95" s="516"/>
      <c r="ATO95" s="516"/>
      <c r="ATP95" s="516"/>
      <c r="ATQ95" s="516"/>
      <c r="ATR95" s="516"/>
      <c r="ATS95" s="516"/>
      <c r="ATT95" s="516"/>
      <c r="ATU95" s="516"/>
      <c r="ATV95" s="516"/>
      <c r="ATW95" s="516"/>
      <c r="ATX95" s="516"/>
      <c r="ATY95" s="516"/>
      <c r="ATZ95" s="516"/>
      <c r="AUA95" s="516"/>
      <c r="AUB95" s="516"/>
      <c r="AUC95" s="516"/>
      <c r="AUD95" s="516"/>
      <c r="AUE95" s="516"/>
      <c r="AUF95" s="516"/>
      <c r="AUG95" s="516"/>
      <c r="AUH95" s="516"/>
      <c r="AUI95" s="516"/>
      <c r="AUJ95" s="516"/>
      <c r="AUK95" s="516"/>
      <c r="AUL95" s="516"/>
      <c r="AUM95" s="516"/>
      <c r="AUN95" s="516"/>
      <c r="AUO95" s="516"/>
      <c r="AUP95" s="516"/>
      <c r="AUQ95" s="516"/>
      <c r="AUR95" s="516"/>
      <c r="AUS95" s="516"/>
      <c r="AUT95" s="516"/>
      <c r="AUU95" s="516"/>
      <c r="AUV95" s="516"/>
      <c r="AUW95" s="516"/>
      <c r="AUX95" s="516"/>
      <c r="AUY95" s="516"/>
      <c r="AUZ95" s="516"/>
      <c r="AVA95" s="516"/>
      <c r="AVB95" s="516"/>
      <c r="AVC95" s="516"/>
      <c r="AVD95" s="516"/>
      <c r="AVE95" s="516"/>
      <c r="AVF95" s="516"/>
      <c r="AVG95" s="516"/>
      <c r="AVH95" s="516"/>
      <c r="AVI95" s="516"/>
      <c r="AVJ95" s="516"/>
      <c r="AVK95" s="516"/>
      <c r="AVL95" s="516"/>
      <c r="AVM95" s="516"/>
      <c r="AVN95" s="516"/>
      <c r="AVO95" s="516"/>
      <c r="AVP95" s="516"/>
      <c r="AVQ95" s="516"/>
      <c r="AVR95" s="516"/>
      <c r="AVS95" s="516"/>
      <c r="AVT95" s="516"/>
      <c r="AVU95" s="516"/>
      <c r="AVV95" s="516"/>
      <c r="AVW95" s="516"/>
      <c r="AVX95" s="516"/>
      <c r="AVY95" s="516"/>
      <c r="AVZ95" s="516"/>
      <c r="AWA95" s="516"/>
      <c r="AWB95" s="516"/>
      <c r="AWC95" s="516"/>
      <c r="AWD95" s="516"/>
      <c r="AWE95" s="516"/>
      <c r="AWF95" s="516"/>
      <c r="AWG95" s="516"/>
      <c r="AWH95" s="516"/>
      <c r="AWI95" s="516"/>
      <c r="AWJ95" s="516"/>
      <c r="AWK95" s="516"/>
      <c r="AWL95" s="516"/>
      <c r="AWM95" s="516"/>
      <c r="AWN95" s="516"/>
      <c r="AWO95" s="516"/>
      <c r="AWP95" s="516"/>
      <c r="AWQ95" s="516"/>
      <c r="AWR95" s="516"/>
      <c r="AWS95" s="516"/>
      <c r="AWT95" s="516"/>
      <c r="AWU95" s="516"/>
      <c r="AWV95" s="516"/>
      <c r="AWW95" s="516"/>
      <c r="AWX95" s="516"/>
      <c r="AWY95" s="516"/>
      <c r="AWZ95" s="516"/>
      <c r="AXA95" s="516"/>
      <c r="AXB95" s="516"/>
      <c r="AXC95" s="516"/>
      <c r="AXD95" s="516"/>
      <c r="AXE95" s="516"/>
      <c r="AXF95" s="516"/>
      <c r="AXG95" s="516"/>
      <c r="AXH95" s="516"/>
      <c r="AXI95" s="516"/>
      <c r="AXJ95" s="516"/>
      <c r="AXK95" s="516"/>
      <c r="AXL95" s="516"/>
      <c r="AXM95" s="516"/>
      <c r="AXN95" s="516"/>
      <c r="AXO95" s="516"/>
      <c r="AXP95" s="516"/>
      <c r="AXQ95" s="516"/>
      <c r="AXR95" s="516"/>
      <c r="AXS95" s="516"/>
      <c r="AXT95" s="516"/>
      <c r="AXU95" s="516"/>
      <c r="AXV95" s="516"/>
      <c r="AXW95" s="516"/>
      <c r="AXX95" s="516"/>
      <c r="AXY95" s="516"/>
      <c r="AXZ95" s="516"/>
      <c r="AYA95" s="516"/>
      <c r="AYB95" s="516"/>
      <c r="AYC95" s="516"/>
      <c r="AYD95" s="516"/>
      <c r="AYE95" s="516"/>
      <c r="AYF95" s="516"/>
      <c r="AYG95" s="516"/>
      <c r="AYH95" s="516"/>
      <c r="AYI95" s="516"/>
      <c r="AYJ95" s="516"/>
      <c r="AYK95" s="516"/>
      <c r="AYL95" s="516"/>
      <c r="AYM95" s="516"/>
      <c r="AYN95" s="516"/>
      <c r="AYO95" s="516"/>
      <c r="AYP95" s="516"/>
      <c r="AYQ95" s="516"/>
      <c r="AYR95" s="516"/>
      <c r="AYS95" s="516"/>
      <c r="AYT95" s="516"/>
      <c r="AYU95" s="516"/>
      <c r="AYV95" s="516"/>
      <c r="AYW95" s="516"/>
      <c r="AYX95" s="516"/>
      <c r="AYY95" s="516"/>
      <c r="AYZ95" s="516"/>
      <c r="AZA95" s="516"/>
      <c r="AZB95" s="516"/>
      <c r="AZC95" s="516"/>
      <c r="AZD95" s="516"/>
      <c r="AZE95" s="516"/>
      <c r="AZF95" s="516"/>
      <c r="AZG95" s="516"/>
      <c r="AZH95" s="516"/>
      <c r="AZI95" s="516"/>
      <c r="AZJ95" s="516"/>
      <c r="AZK95" s="516"/>
      <c r="AZL95" s="516"/>
      <c r="AZM95" s="516"/>
      <c r="AZN95" s="516"/>
      <c r="AZO95" s="516"/>
      <c r="AZP95" s="516"/>
      <c r="AZQ95" s="516"/>
      <c r="AZR95" s="516"/>
      <c r="AZS95" s="516"/>
      <c r="AZT95" s="516"/>
      <c r="AZU95" s="516"/>
      <c r="AZV95" s="516"/>
      <c r="AZW95" s="516"/>
      <c r="AZX95" s="516"/>
      <c r="AZY95" s="516"/>
      <c r="AZZ95" s="516"/>
      <c r="BAA95" s="516"/>
      <c r="BAB95" s="516"/>
      <c r="BAC95" s="516"/>
      <c r="BAD95" s="516"/>
      <c r="BAE95" s="516"/>
      <c r="BAF95" s="516"/>
      <c r="BAG95" s="516"/>
      <c r="BAH95" s="516"/>
      <c r="BAI95" s="516"/>
      <c r="BAJ95" s="516"/>
      <c r="BAK95" s="516"/>
      <c r="BAL95" s="516"/>
      <c r="BAM95" s="516"/>
      <c r="BAN95" s="516"/>
      <c r="BAO95" s="516"/>
      <c r="BAP95" s="516"/>
      <c r="BAQ95" s="516"/>
      <c r="BAR95" s="516"/>
      <c r="BAS95" s="516"/>
      <c r="BAT95" s="516"/>
      <c r="BAU95" s="516"/>
      <c r="BAV95" s="516"/>
      <c r="BAW95" s="516"/>
      <c r="BAX95" s="516"/>
      <c r="BAY95" s="516"/>
      <c r="BAZ95" s="516"/>
      <c r="BBA95" s="516"/>
      <c r="BBB95" s="516"/>
      <c r="BBC95" s="516"/>
      <c r="BBD95" s="516"/>
      <c r="BBE95" s="516"/>
      <c r="BBF95" s="516"/>
      <c r="BBG95" s="516"/>
      <c r="BBH95" s="516"/>
      <c r="BBI95" s="516"/>
      <c r="BBJ95" s="516"/>
      <c r="BBK95" s="516"/>
      <c r="BBL95" s="516"/>
      <c r="BBM95" s="516"/>
      <c r="BBN95" s="516"/>
      <c r="BBO95" s="516"/>
      <c r="BBP95" s="516"/>
      <c r="BBQ95" s="516"/>
      <c r="BBR95" s="516"/>
      <c r="BBS95" s="516"/>
      <c r="BBT95" s="516"/>
      <c r="BBU95" s="516"/>
      <c r="BBV95" s="516"/>
      <c r="BBW95" s="516"/>
      <c r="BBX95" s="516"/>
      <c r="BBY95" s="516"/>
      <c r="BBZ95" s="516"/>
      <c r="BCA95" s="516"/>
      <c r="BCB95" s="516"/>
      <c r="BCC95" s="516"/>
      <c r="BCD95" s="516"/>
      <c r="BCE95" s="516"/>
      <c r="BCF95" s="516"/>
      <c r="BCG95" s="516"/>
      <c r="BCH95" s="516"/>
      <c r="BCI95" s="516"/>
      <c r="BCJ95" s="516"/>
      <c r="BCK95" s="516"/>
      <c r="BCL95" s="516"/>
      <c r="BCM95" s="516"/>
      <c r="BCN95" s="516"/>
      <c r="BCO95" s="516"/>
      <c r="BCP95" s="516"/>
      <c r="BCQ95" s="516"/>
      <c r="BCR95" s="516"/>
      <c r="BCS95" s="516"/>
      <c r="BCT95" s="516"/>
      <c r="BCU95" s="516"/>
      <c r="BCV95" s="516"/>
      <c r="BCW95" s="516"/>
      <c r="BCX95" s="516"/>
      <c r="BCY95" s="516"/>
      <c r="BCZ95" s="516"/>
      <c r="BDA95" s="516"/>
      <c r="BDB95" s="516"/>
      <c r="BDC95" s="516"/>
      <c r="BDD95" s="516"/>
      <c r="BDE95" s="516"/>
      <c r="BDF95" s="516"/>
      <c r="BDG95" s="516"/>
      <c r="BDH95" s="516"/>
      <c r="BDI95" s="516"/>
      <c r="BDJ95" s="516"/>
      <c r="BDK95" s="516"/>
      <c r="BDL95" s="516"/>
      <c r="BDM95" s="516"/>
      <c r="BDN95" s="516"/>
      <c r="BDO95" s="516"/>
      <c r="BDP95" s="516"/>
      <c r="BDQ95" s="516"/>
      <c r="BDR95" s="516"/>
      <c r="BDS95" s="516"/>
      <c r="BDT95" s="516"/>
      <c r="BDU95" s="516"/>
      <c r="BDV95" s="516"/>
      <c r="BDW95" s="516"/>
      <c r="BDX95" s="516"/>
      <c r="BDY95" s="516"/>
      <c r="BDZ95" s="516"/>
      <c r="BEA95" s="516"/>
      <c r="BEB95" s="516"/>
      <c r="BEC95" s="516"/>
      <c r="BED95" s="516"/>
      <c r="BEE95" s="516"/>
      <c r="BEF95" s="516"/>
      <c r="BEG95" s="516"/>
      <c r="BEH95" s="516"/>
      <c r="BEI95" s="516"/>
      <c r="BEJ95" s="516"/>
      <c r="BEK95" s="516"/>
      <c r="BEL95" s="516"/>
      <c r="BEM95" s="516"/>
      <c r="BEN95" s="516"/>
      <c r="BEO95" s="516"/>
      <c r="BEP95" s="516"/>
      <c r="BEQ95" s="516"/>
      <c r="BER95" s="516"/>
      <c r="BES95" s="516"/>
      <c r="BET95" s="516"/>
      <c r="BEU95" s="516"/>
      <c r="BEV95" s="516"/>
      <c r="BEW95" s="516"/>
      <c r="BEX95" s="516"/>
      <c r="BEY95" s="516"/>
      <c r="BEZ95" s="516"/>
      <c r="BFA95" s="516"/>
      <c r="BFB95" s="516"/>
      <c r="BFC95" s="516"/>
      <c r="BFD95" s="516"/>
      <c r="BFE95" s="516"/>
      <c r="BFF95" s="516"/>
      <c r="BFG95" s="516"/>
      <c r="BFH95" s="516"/>
      <c r="BFI95" s="516"/>
      <c r="BFJ95" s="516"/>
      <c r="BFK95" s="516"/>
      <c r="BFL95" s="516"/>
      <c r="BFM95" s="516"/>
      <c r="BFN95" s="516"/>
      <c r="BFO95" s="516"/>
      <c r="BFP95" s="516"/>
      <c r="BFQ95" s="516"/>
      <c r="BFR95" s="516"/>
      <c r="BFS95" s="516"/>
      <c r="BFT95" s="516"/>
      <c r="BFU95" s="516"/>
      <c r="BFV95" s="516"/>
      <c r="BFW95" s="516"/>
      <c r="BFX95" s="516"/>
      <c r="BFY95" s="516"/>
      <c r="BFZ95" s="516"/>
      <c r="BGA95" s="516"/>
      <c r="BGB95" s="516"/>
      <c r="BGC95" s="516"/>
      <c r="BGD95" s="516"/>
      <c r="BGE95" s="516"/>
      <c r="BGF95" s="516"/>
      <c r="BGG95" s="516"/>
      <c r="BGH95" s="516"/>
      <c r="BGI95" s="516"/>
      <c r="BGJ95" s="516"/>
      <c r="BGK95" s="516"/>
      <c r="BGL95" s="516"/>
      <c r="BGM95" s="516"/>
      <c r="BGN95" s="516"/>
      <c r="BGO95" s="516"/>
      <c r="BGP95" s="516"/>
      <c r="BGQ95" s="516"/>
      <c r="BGR95" s="516"/>
      <c r="BGS95" s="516"/>
      <c r="BGT95" s="516"/>
      <c r="BGU95" s="516"/>
      <c r="BGV95" s="516"/>
      <c r="BGW95" s="516"/>
      <c r="BGX95" s="516"/>
      <c r="BGY95" s="516"/>
      <c r="BGZ95" s="516"/>
      <c r="BHA95" s="516"/>
      <c r="BHB95" s="516"/>
      <c r="BHC95" s="516"/>
      <c r="BHD95" s="516"/>
      <c r="BHE95" s="516"/>
      <c r="BHF95" s="516"/>
      <c r="BHG95" s="516"/>
      <c r="BHH95" s="516"/>
      <c r="BHI95" s="516"/>
      <c r="BHJ95" s="516"/>
      <c r="BHK95" s="516"/>
      <c r="BHL95" s="516"/>
      <c r="BHM95" s="516"/>
      <c r="BHN95" s="516"/>
      <c r="BHO95" s="516"/>
      <c r="BHP95" s="516"/>
      <c r="BHQ95" s="516"/>
      <c r="BHR95" s="516"/>
      <c r="BHS95" s="516"/>
      <c r="BHT95" s="516"/>
      <c r="BHU95" s="516"/>
      <c r="BHV95" s="516"/>
      <c r="BHW95" s="516"/>
      <c r="BHX95" s="516"/>
      <c r="BHY95" s="516"/>
      <c r="BHZ95" s="516"/>
      <c r="BIA95" s="516"/>
      <c r="BIB95" s="516"/>
      <c r="BIC95" s="516"/>
      <c r="BID95" s="516"/>
      <c r="BIE95" s="516"/>
      <c r="BIF95" s="516"/>
      <c r="BIG95" s="516"/>
      <c r="BIH95" s="516"/>
      <c r="BII95" s="516"/>
      <c r="BIJ95" s="516"/>
      <c r="BIK95" s="516"/>
      <c r="BIL95" s="516"/>
      <c r="BIM95" s="516"/>
      <c r="BIN95" s="516"/>
      <c r="BIO95" s="516"/>
      <c r="BIP95" s="516"/>
      <c r="BIQ95" s="516"/>
      <c r="BIR95" s="516"/>
      <c r="BIS95" s="516"/>
      <c r="BIT95" s="516"/>
      <c r="BIU95" s="516"/>
      <c r="BIV95" s="516"/>
      <c r="BIW95" s="516"/>
      <c r="BIX95" s="516"/>
      <c r="BIY95" s="516"/>
      <c r="BIZ95" s="516"/>
      <c r="BJA95" s="516"/>
      <c r="BJB95" s="516"/>
      <c r="BJC95" s="516"/>
      <c r="BJD95" s="516"/>
      <c r="BJE95" s="516"/>
      <c r="BJF95" s="516"/>
      <c r="BJG95" s="516"/>
      <c r="BJH95" s="516"/>
      <c r="BJI95" s="516"/>
      <c r="BJJ95" s="516"/>
      <c r="BJK95" s="516"/>
      <c r="BJL95" s="516"/>
      <c r="BJM95" s="516"/>
      <c r="BJN95" s="516"/>
      <c r="BJO95" s="516"/>
      <c r="BJP95" s="516"/>
      <c r="BJQ95" s="516"/>
      <c r="BJR95" s="516"/>
      <c r="BJS95" s="516"/>
      <c r="BJT95" s="516"/>
      <c r="BJU95" s="516"/>
      <c r="BJV95" s="516"/>
      <c r="BJW95" s="516"/>
      <c r="BJX95" s="516"/>
      <c r="BJY95" s="516"/>
      <c r="BJZ95" s="516"/>
      <c r="BKA95" s="516"/>
      <c r="BKB95" s="516"/>
      <c r="BKC95" s="516"/>
      <c r="BKD95" s="516"/>
      <c r="BKE95" s="516"/>
      <c r="BKF95" s="516"/>
      <c r="BKG95" s="516"/>
      <c r="BKH95" s="516"/>
      <c r="BKI95" s="516"/>
      <c r="BKJ95" s="516"/>
      <c r="BKK95" s="516"/>
      <c r="BKL95" s="516"/>
      <c r="BKM95" s="516"/>
      <c r="BKN95" s="516"/>
      <c r="BKO95" s="516"/>
      <c r="BKP95" s="516"/>
      <c r="BKQ95" s="516"/>
      <c r="BKR95" s="516"/>
      <c r="BKS95" s="516"/>
      <c r="BKT95" s="516"/>
      <c r="BKU95" s="516"/>
      <c r="BKV95" s="516"/>
      <c r="BKW95" s="516"/>
      <c r="BKX95" s="516"/>
      <c r="BKY95" s="516"/>
      <c r="BKZ95" s="516"/>
      <c r="BLA95" s="516"/>
      <c r="BLB95" s="516"/>
      <c r="BLC95" s="516"/>
      <c r="BLD95" s="516"/>
      <c r="BLE95" s="516"/>
      <c r="BLF95" s="516"/>
      <c r="BLG95" s="516"/>
      <c r="BLH95" s="516"/>
      <c r="BLI95" s="516"/>
      <c r="BLJ95" s="516"/>
      <c r="BLK95" s="516"/>
      <c r="BLL95" s="516"/>
      <c r="BLM95" s="516"/>
      <c r="BLN95" s="516"/>
      <c r="BLO95" s="516"/>
      <c r="BLP95" s="516"/>
      <c r="BLQ95" s="516"/>
      <c r="BLR95" s="516"/>
      <c r="BLS95" s="516"/>
      <c r="BLT95" s="516"/>
      <c r="BLU95" s="516"/>
      <c r="BLV95" s="516"/>
      <c r="BLW95" s="516"/>
      <c r="BLX95" s="516"/>
      <c r="BLY95" s="516"/>
      <c r="BLZ95" s="516"/>
      <c r="BMA95" s="516"/>
      <c r="BMB95" s="516"/>
      <c r="BMC95" s="516"/>
      <c r="BMD95" s="516"/>
      <c r="BME95" s="516"/>
      <c r="BMF95" s="516"/>
      <c r="BMG95" s="516"/>
      <c r="BMH95" s="516"/>
      <c r="BMI95" s="516"/>
      <c r="BMJ95" s="516"/>
      <c r="BMK95" s="516"/>
      <c r="BML95" s="516"/>
      <c r="BMM95" s="516"/>
      <c r="BMN95" s="516"/>
      <c r="BMO95" s="516"/>
      <c r="BMP95" s="516"/>
      <c r="BMQ95" s="516"/>
      <c r="BMR95" s="516"/>
      <c r="BMS95" s="516"/>
      <c r="BMT95" s="516"/>
      <c r="BMU95" s="516"/>
      <c r="BMV95" s="516"/>
      <c r="BMW95" s="516"/>
      <c r="BMX95" s="516"/>
      <c r="BMY95" s="516"/>
      <c r="BMZ95" s="516"/>
      <c r="BNA95" s="516"/>
      <c r="BNB95" s="516"/>
      <c r="BNC95" s="516"/>
      <c r="BND95" s="516"/>
      <c r="BNE95" s="516"/>
      <c r="BNF95" s="516"/>
      <c r="BNG95" s="516"/>
      <c r="BNH95" s="516"/>
      <c r="BNI95" s="516"/>
      <c r="BNJ95" s="516"/>
      <c r="BNK95" s="516"/>
      <c r="BNL95" s="516"/>
      <c r="BNM95" s="516"/>
      <c r="BNN95" s="516"/>
      <c r="BNO95" s="516"/>
      <c r="BNP95" s="516"/>
      <c r="BNQ95" s="516"/>
      <c r="BNR95" s="516"/>
      <c r="BNS95" s="516"/>
      <c r="BNT95" s="516"/>
      <c r="BNU95" s="516"/>
      <c r="BNV95" s="516"/>
      <c r="BNW95" s="516"/>
      <c r="BNX95" s="516"/>
      <c r="BNY95" s="516"/>
      <c r="BNZ95" s="516"/>
      <c r="BOA95" s="516"/>
      <c r="BOB95" s="516"/>
      <c r="BOC95" s="516"/>
      <c r="BOD95" s="516"/>
      <c r="BOE95" s="516"/>
      <c r="BOF95" s="516"/>
      <c r="BOG95" s="516"/>
      <c r="BOH95" s="516"/>
      <c r="BOI95" s="516"/>
      <c r="BOJ95" s="516"/>
      <c r="BOK95" s="516"/>
      <c r="BOL95" s="516"/>
      <c r="BOM95" s="516"/>
      <c r="BON95" s="516"/>
      <c r="BOO95" s="516"/>
      <c r="BOP95" s="516"/>
      <c r="BOQ95" s="516"/>
      <c r="BOR95" s="516"/>
      <c r="BOS95" s="516"/>
      <c r="BOT95" s="516"/>
      <c r="BOU95" s="516"/>
      <c r="BOV95" s="516"/>
      <c r="BOW95" s="516"/>
      <c r="BOX95" s="516"/>
      <c r="BOY95" s="516"/>
      <c r="BOZ95" s="516"/>
      <c r="BPA95" s="516"/>
      <c r="BPB95" s="516"/>
      <c r="BPC95" s="516"/>
      <c r="BPD95" s="516"/>
      <c r="BPE95" s="516"/>
      <c r="BPF95" s="516"/>
      <c r="BPG95" s="516"/>
      <c r="BPH95" s="516"/>
      <c r="BPI95" s="516"/>
      <c r="BPJ95" s="516"/>
      <c r="BPK95" s="516"/>
      <c r="BPL95" s="516"/>
      <c r="BPM95" s="516"/>
      <c r="BPN95" s="516"/>
      <c r="BPO95" s="516"/>
      <c r="BPP95" s="516"/>
      <c r="BPQ95" s="516"/>
      <c r="BPR95" s="516"/>
      <c r="BPS95" s="516"/>
      <c r="BPT95" s="516"/>
      <c r="BPU95" s="516"/>
      <c r="BPV95" s="516"/>
      <c r="BPW95" s="516"/>
      <c r="BPX95" s="516"/>
      <c r="BPY95" s="516"/>
      <c r="BPZ95" s="516"/>
      <c r="BQA95" s="516"/>
      <c r="BQB95" s="516"/>
      <c r="BQC95" s="516"/>
      <c r="BQD95" s="516"/>
      <c r="BQE95" s="516"/>
      <c r="BQF95" s="516"/>
      <c r="BQG95" s="516"/>
      <c r="BQH95" s="516"/>
      <c r="BQI95" s="516"/>
      <c r="BQJ95" s="516"/>
      <c r="BQK95" s="516"/>
      <c r="BQL95" s="516"/>
      <c r="BQM95" s="516"/>
      <c r="BQN95" s="516"/>
      <c r="BQO95" s="516"/>
      <c r="BQP95" s="516"/>
      <c r="BQQ95" s="516"/>
      <c r="BQR95" s="516"/>
      <c r="BQS95" s="516"/>
      <c r="BQT95" s="516"/>
      <c r="BQU95" s="516"/>
      <c r="BQV95" s="516"/>
      <c r="BQW95" s="516"/>
      <c r="BQX95" s="516"/>
      <c r="BQY95" s="516"/>
      <c r="BQZ95" s="516"/>
      <c r="BRA95" s="516"/>
      <c r="BRB95" s="516"/>
      <c r="BRC95" s="516"/>
      <c r="BRD95" s="516"/>
      <c r="BRE95" s="516"/>
      <c r="BRF95" s="516"/>
      <c r="BRG95" s="516"/>
      <c r="BRH95" s="516"/>
      <c r="BRI95" s="516"/>
      <c r="BRJ95" s="516"/>
      <c r="BRK95" s="516"/>
      <c r="BRL95" s="516"/>
      <c r="BRM95" s="516"/>
      <c r="BRN95" s="516"/>
      <c r="BRO95" s="516"/>
      <c r="BRP95" s="516"/>
      <c r="BRQ95" s="516"/>
      <c r="BRR95" s="516"/>
      <c r="BRS95" s="516"/>
      <c r="BRT95" s="516"/>
      <c r="BRU95" s="516"/>
      <c r="BRV95" s="516"/>
      <c r="BRW95" s="516"/>
      <c r="BRX95" s="516"/>
      <c r="BRY95" s="516"/>
      <c r="BRZ95" s="516"/>
      <c r="BSA95" s="516"/>
      <c r="BSB95" s="516"/>
      <c r="BSC95" s="516"/>
      <c r="BSD95" s="516"/>
      <c r="BSE95" s="516"/>
      <c r="BSF95" s="516"/>
      <c r="BSG95" s="516"/>
      <c r="BSH95" s="516"/>
      <c r="BSI95" s="516"/>
      <c r="BSJ95" s="516"/>
      <c r="BSK95" s="516"/>
      <c r="BSL95" s="516"/>
      <c r="BSM95" s="516"/>
      <c r="BSN95" s="516"/>
      <c r="BSO95" s="516"/>
      <c r="BSP95" s="516"/>
      <c r="BSQ95" s="516"/>
      <c r="BSR95" s="516"/>
      <c r="BSS95" s="516"/>
      <c r="BST95" s="516"/>
      <c r="BSU95" s="516"/>
      <c r="BSV95" s="516"/>
      <c r="BSW95" s="516"/>
      <c r="BSX95" s="516"/>
      <c r="BSY95" s="516"/>
      <c r="BSZ95" s="516"/>
      <c r="BTA95" s="516"/>
      <c r="BTB95" s="516"/>
      <c r="BTC95" s="516"/>
      <c r="BTD95" s="516"/>
      <c r="BTE95" s="516"/>
      <c r="BTF95" s="516"/>
      <c r="BTG95" s="516"/>
      <c r="BTH95" s="516"/>
      <c r="BTI95" s="516"/>
      <c r="BTJ95" s="516"/>
      <c r="BTK95" s="516"/>
      <c r="BTL95" s="516"/>
      <c r="BTM95" s="516"/>
      <c r="BTN95" s="516"/>
      <c r="BTO95" s="516"/>
      <c r="BTP95" s="516"/>
      <c r="BTQ95" s="516"/>
      <c r="BTR95" s="516"/>
      <c r="BTS95" s="516"/>
      <c r="BTT95" s="516"/>
      <c r="BTU95" s="516"/>
      <c r="BTV95" s="516"/>
      <c r="BTW95" s="516"/>
      <c r="BTX95" s="516"/>
      <c r="BTY95" s="516"/>
      <c r="BTZ95" s="516"/>
      <c r="BUA95" s="516"/>
      <c r="BUB95" s="516"/>
      <c r="BUC95" s="516"/>
      <c r="BUD95" s="516"/>
      <c r="BUE95" s="516"/>
      <c r="BUF95" s="516"/>
      <c r="BUG95" s="516"/>
      <c r="BUH95" s="516"/>
      <c r="BUI95" s="516"/>
      <c r="BUJ95" s="516"/>
      <c r="BUK95" s="516"/>
      <c r="BUL95" s="516"/>
      <c r="BUM95" s="516"/>
      <c r="BUN95" s="516"/>
      <c r="BUO95" s="516"/>
      <c r="BUP95" s="516"/>
      <c r="BUQ95" s="516"/>
      <c r="BUR95" s="516"/>
      <c r="BUS95" s="516"/>
      <c r="BUT95" s="516"/>
      <c r="BUU95" s="516"/>
      <c r="BUV95" s="516"/>
      <c r="BUW95" s="516"/>
      <c r="BUX95" s="516"/>
      <c r="BUY95" s="516"/>
      <c r="BUZ95" s="516"/>
      <c r="BVA95" s="516"/>
      <c r="BVB95" s="516"/>
      <c r="BVC95" s="516"/>
      <c r="BVD95" s="516"/>
      <c r="BVE95" s="516"/>
      <c r="BVF95" s="516"/>
      <c r="BVG95" s="516"/>
      <c r="BVH95" s="516"/>
      <c r="BVI95" s="516"/>
      <c r="BVJ95" s="516"/>
      <c r="BVK95" s="516"/>
      <c r="BVL95" s="516"/>
      <c r="BVM95" s="516"/>
      <c r="BVN95" s="516"/>
      <c r="BVO95" s="516"/>
      <c r="BVP95" s="516"/>
      <c r="BVQ95" s="516"/>
      <c r="BVR95" s="516"/>
      <c r="BVS95" s="516"/>
      <c r="BVT95" s="516"/>
      <c r="BVU95" s="516"/>
      <c r="BVV95" s="516"/>
      <c r="BVW95" s="516"/>
      <c r="BVX95" s="516"/>
      <c r="BVY95" s="516"/>
      <c r="BVZ95" s="516"/>
      <c r="BWA95" s="516"/>
      <c r="BWB95" s="516"/>
      <c r="BWC95" s="516"/>
      <c r="BWD95" s="516"/>
      <c r="BWE95" s="516"/>
      <c r="BWF95" s="516"/>
      <c r="BWG95" s="516"/>
      <c r="BWH95" s="516"/>
      <c r="BWI95" s="516"/>
      <c r="BWJ95" s="516"/>
      <c r="BWK95" s="516"/>
      <c r="BWL95" s="516"/>
      <c r="BWM95" s="516"/>
      <c r="BWN95" s="516"/>
      <c r="BWO95" s="516"/>
      <c r="BWP95" s="516"/>
      <c r="BWQ95" s="516"/>
      <c r="BWR95" s="516"/>
      <c r="BWS95" s="516"/>
      <c r="BWT95" s="516"/>
      <c r="BWU95" s="516"/>
      <c r="BWV95" s="516"/>
      <c r="BWW95" s="516"/>
      <c r="BWX95" s="516"/>
      <c r="BWY95" s="516"/>
      <c r="BWZ95" s="516"/>
      <c r="BXA95" s="516"/>
      <c r="BXB95" s="516"/>
      <c r="BXC95" s="516"/>
      <c r="BXD95" s="516"/>
      <c r="BXE95" s="516"/>
      <c r="BXF95" s="516"/>
      <c r="BXG95" s="516"/>
      <c r="BXH95" s="516"/>
      <c r="BXI95" s="516"/>
      <c r="BXJ95" s="516"/>
      <c r="BXK95" s="516"/>
      <c r="BXL95" s="516"/>
      <c r="BXM95" s="516"/>
      <c r="BXN95" s="516"/>
      <c r="BXO95" s="516"/>
      <c r="BXP95" s="516"/>
      <c r="BXQ95" s="516"/>
      <c r="BXR95" s="516"/>
      <c r="BXS95" s="516"/>
      <c r="BXT95" s="516"/>
      <c r="BXU95" s="516"/>
      <c r="BXV95" s="516"/>
      <c r="BXW95" s="516"/>
      <c r="BXX95" s="516"/>
      <c r="BXY95" s="516"/>
      <c r="BXZ95" s="516"/>
      <c r="BYA95" s="516"/>
      <c r="BYB95" s="516"/>
      <c r="BYC95" s="516"/>
      <c r="BYD95" s="516"/>
      <c r="BYE95" s="516"/>
      <c r="BYF95" s="516"/>
      <c r="BYG95" s="516"/>
      <c r="BYH95" s="516"/>
      <c r="BYI95" s="516"/>
      <c r="BYJ95" s="516"/>
      <c r="BYK95" s="516"/>
      <c r="BYL95" s="516"/>
      <c r="BYM95" s="516"/>
      <c r="BYN95" s="516"/>
      <c r="BYO95" s="516"/>
      <c r="BYP95" s="516"/>
      <c r="BYQ95" s="516"/>
      <c r="BYR95" s="516"/>
      <c r="BYS95" s="516"/>
      <c r="BYT95" s="516"/>
      <c r="BYU95" s="516"/>
      <c r="BYV95" s="516"/>
      <c r="BYW95" s="516"/>
      <c r="BYX95" s="516"/>
      <c r="BYY95" s="516"/>
      <c r="BYZ95" s="516"/>
      <c r="BZA95" s="516"/>
      <c r="BZB95" s="516"/>
      <c r="BZC95" s="516"/>
      <c r="BZD95" s="516"/>
      <c r="BZE95" s="516"/>
      <c r="BZF95" s="516"/>
      <c r="BZG95" s="516"/>
      <c r="BZH95" s="516"/>
      <c r="BZI95" s="516"/>
      <c r="BZJ95" s="516"/>
      <c r="BZK95" s="516"/>
      <c r="BZL95" s="516"/>
      <c r="BZM95" s="516"/>
      <c r="BZN95" s="516"/>
      <c r="BZO95" s="516"/>
      <c r="BZP95" s="516"/>
      <c r="BZQ95" s="516"/>
      <c r="BZR95" s="516"/>
      <c r="BZS95" s="516"/>
      <c r="BZT95" s="516"/>
      <c r="BZU95" s="516"/>
      <c r="BZV95" s="516"/>
      <c r="BZW95" s="516"/>
      <c r="BZX95" s="516"/>
      <c r="BZY95" s="516"/>
      <c r="BZZ95" s="516"/>
      <c r="CAA95" s="516"/>
      <c r="CAB95" s="516"/>
      <c r="CAC95" s="516"/>
      <c r="CAD95" s="516"/>
      <c r="CAE95" s="516"/>
      <c r="CAF95" s="516"/>
      <c r="CAG95" s="516"/>
      <c r="CAH95" s="516"/>
      <c r="CAI95" s="516"/>
      <c r="CAJ95" s="516"/>
      <c r="CAK95" s="516"/>
      <c r="CAL95" s="516"/>
      <c r="CAM95" s="516"/>
      <c r="CAN95" s="516"/>
      <c r="CAO95" s="516"/>
      <c r="CAP95" s="516"/>
      <c r="CAQ95" s="516"/>
      <c r="CAR95" s="516"/>
      <c r="CAS95" s="516"/>
      <c r="CAT95" s="516"/>
      <c r="CAU95" s="516"/>
      <c r="CAV95" s="516"/>
      <c r="CAW95" s="516"/>
      <c r="CAX95" s="516"/>
      <c r="CAY95" s="516"/>
      <c r="CAZ95" s="516"/>
      <c r="CBA95" s="516"/>
      <c r="CBB95" s="516"/>
      <c r="CBC95" s="516"/>
      <c r="CBD95" s="516"/>
      <c r="CBE95" s="516"/>
      <c r="CBF95" s="516"/>
      <c r="CBG95" s="516"/>
      <c r="CBH95" s="516"/>
      <c r="CBI95" s="516"/>
      <c r="CBJ95" s="516"/>
      <c r="CBK95" s="516"/>
      <c r="CBL95" s="516"/>
      <c r="CBM95" s="516"/>
      <c r="CBN95" s="516"/>
      <c r="CBO95" s="516"/>
      <c r="CBP95" s="516"/>
      <c r="CBQ95" s="516"/>
      <c r="CBR95" s="516"/>
      <c r="CBS95" s="516"/>
      <c r="CBT95" s="516"/>
      <c r="CBU95" s="516"/>
      <c r="CBV95" s="516"/>
      <c r="CBW95" s="516"/>
      <c r="CBX95" s="516"/>
      <c r="CBY95" s="516"/>
      <c r="CBZ95" s="516"/>
      <c r="CCA95" s="516"/>
      <c r="CCB95" s="516"/>
      <c r="CCC95" s="516"/>
      <c r="CCD95" s="516"/>
      <c r="CCE95" s="516"/>
      <c r="CCF95" s="516"/>
      <c r="CCG95" s="516"/>
      <c r="CCH95" s="516"/>
      <c r="CCI95" s="516"/>
      <c r="CCJ95" s="516"/>
      <c r="CCK95" s="516"/>
      <c r="CCL95" s="516"/>
      <c r="CCM95" s="516"/>
      <c r="CCN95" s="516"/>
      <c r="CCO95" s="516"/>
      <c r="CCP95" s="516"/>
      <c r="CCQ95" s="516"/>
      <c r="CCR95" s="516"/>
      <c r="CCS95" s="516"/>
      <c r="CCT95" s="516"/>
      <c r="CCU95" s="516"/>
      <c r="CCV95" s="516"/>
      <c r="CCW95" s="516"/>
      <c r="CCX95" s="516"/>
      <c r="CCY95" s="516"/>
      <c r="CCZ95" s="516"/>
      <c r="CDA95" s="516"/>
      <c r="CDB95" s="516"/>
      <c r="CDC95" s="516"/>
      <c r="CDD95" s="516"/>
      <c r="CDE95" s="516"/>
      <c r="CDF95" s="516"/>
      <c r="CDG95" s="516"/>
      <c r="CDH95" s="516"/>
      <c r="CDI95" s="516"/>
      <c r="CDJ95" s="516"/>
      <c r="CDK95" s="516"/>
      <c r="CDL95" s="516"/>
      <c r="CDM95" s="516"/>
      <c r="CDN95" s="516"/>
      <c r="CDO95" s="516"/>
      <c r="CDP95" s="516"/>
      <c r="CDQ95" s="516"/>
      <c r="CDR95" s="516"/>
      <c r="CDS95" s="516"/>
      <c r="CDT95" s="516"/>
      <c r="CDU95" s="516"/>
      <c r="CDV95" s="516"/>
      <c r="CDW95" s="516"/>
      <c r="CDX95" s="516"/>
      <c r="CDY95" s="516"/>
      <c r="CDZ95" s="516"/>
      <c r="CEA95" s="516"/>
      <c r="CEB95" s="516"/>
      <c r="CEC95" s="516"/>
      <c r="CED95" s="516"/>
      <c r="CEE95" s="516"/>
      <c r="CEF95" s="516"/>
      <c r="CEG95" s="516"/>
      <c r="CEH95" s="516"/>
      <c r="CEI95" s="516"/>
      <c r="CEJ95" s="516"/>
      <c r="CEK95" s="516"/>
      <c r="CEL95" s="516"/>
      <c r="CEM95" s="516"/>
      <c r="CEN95" s="516"/>
      <c r="CEO95" s="516"/>
      <c r="CEP95" s="516"/>
      <c r="CEQ95" s="516"/>
      <c r="CER95" s="516"/>
      <c r="CES95" s="516"/>
      <c r="CET95" s="516"/>
      <c r="CEU95" s="516"/>
      <c r="CEV95" s="516"/>
      <c r="CEW95" s="516"/>
      <c r="CEX95" s="516"/>
      <c r="CEY95" s="516"/>
      <c r="CEZ95" s="516"/>
      <c r="CFA95" s="516"/>
      <c r="CFB95" s="516"/>
      <c r="CFC95" s="516"/>
      <c r="CFD95" s="516"/>
      <c r="CFE95" s="516"/>
      <c r="CFF95" s="516"/>
      <c r="CFG95" s="516"/>
      <c r="CFH95" s="516"/>
      <c r="CFI95" s="516"/>
      <c r="CFJ95" s="516"/>
      <c r="CFK95" s="516"/>
      <c r="CFL95" s="516"/>
      <c r="CFM95" s="516"/>
      <c r="CFN95" s="516"/>
      <c r="CFO95" s="516"/>
      <c r="CFP95" s="516"/>
      <c r="CFQ95" s="516"/>
      <c r="CFR95" s="516"/>
      <c r="CFS95" s="516"/>
      <c r="CFT95" s="516"/>
      <c r="CFU95" s="516"/>
      <c r="CFV95" s="516"/>
      <c r="CFW95" s="516"/>
      <c r="CFX95" s="516"/>
      <c r="CFY95" s="516"/>
      <c r="CFZ95" s="516"/>
      <c r="CGA95" s="516"/>
      <c r="CGB95" s="516"/>
      <c r="CGC95" s="516"/>
      <c r="CGD95" s="516"/>
      <c r="CGE95" s="516"/>
      <c r="CGF95" s="516"/>
      <c r="CGG95" s="516"/>
      <c r="CGH95" s="516"/>
      <c r="CGI95" s="516"/>
      <c r="CGJ95" s="516"/>
      <c r="CGK95" s="516"/>
      <c r="CGL95" s="516"/>
      <c r="CGM95" s="516"/>
      <c r="CGN95" s="516"/>
      <c r="CGO95" s="516"/>
      <c r="CGP95" s="516"/>
      <c r="CGQ95" s="516"/>
      <c r="CGR95" s="516"/>
      <c r="CGS95" s="516"/>
      <c r="CGT95" s="516"/>
      <c r="CGU95" s="516"/>
      <c r="CGV95" s="516"/>
      <c r="CGW95" s="516"/>
      <c r="CGX95" s="516"/>
      <c r="CGY95" s="516"/>
      <c r="CGZ95" s="516"/>
      <c r="CHA95" s="516"/>
      <c r="CHB95" s="516"/>
      <c r="CHC95" s="516"/>
      <c r="CHD95" s="516"/>
      <c r="CHE95" s="516"/>
      <c r="CHF95" s="516"/>
      <c r="CHG95" s="516"/>
      <c r="CHH95" s="516"/>
      <c r="CHI95" s="516"/>
      <c r="CHJ95" s="516"/>
      <c r="CHK95" s="516"/>
      <c r="CHL95" s="516"/>
      <c r="CHM95" s="516"/>
      <c r="CHN95" s="516"/>
      <c r="CHO95" s="516"/>
      <c r="CHP95" s="516"/>
      <c r="CHQ95" s="516"/>
      <c r="CHR95" s="516"/>
      <c r="CHS95" s="516"/>
      <c r="CHT95" s="516"/>
      <c r="CHU95" s="516"/>
      <c r="CHV95" s="516"/>
      <c r="CHW95" s="516"/>
      <c r="CHX95" s="516"/>
      <c r="CHY95" s="516"/>
      <c r="CHZ95" s="516"/>
      <c r="CIA95" s="516"/>
      <c r="CIB95" s="516"/>
      <c r="CIC95" s="516"/>
      <c r="CID95" s="516"/>
      <c r="CIE95" s="516"/>
      <c r="CIF95" s="516"/>
      <c r="CIG95" s="516"/>
      <c r="CIH95" s="516"/>
      <c r="CII95" s="516"/>
      <c r="CIJ95" s="516"/>
      <c r="CIK95" s="516"/>
      <c r="CIL95" s="516"/>
      <c r="CIM95" s="516"/>
      <c r="CIN95" s="516"/>
      <c r="CIO95" s="516"/>
      <c r="CIP95" s="516"/>
      <c r="CIQ95" s="516"/>
      <c r="CIR95" s="516"/>
      <c r="CIS95" s="516"/>
      <c r="CIT95" s="516"/>
      <c r="CIU95" s="516"/>
      <c r="CIV95" s="516"/>
      <c r="CIW95" s="516"/>
      <c r="CIX95" s="516"/>
      <c r="CIY95" s="516"/>
      <c r="CIZ95" s="516"/>
      <c r="CJA95" s="516"/>
      <c r="CJB95" s="516"/>
      <c r="CJC95" s="516"/>
      <c r="CJD95" s="516"/>
      <c r="CJE95" s="516"/>
      <c r="CJF95" s="516"/>
      <c r="CJG95" s="516"/>
      <c r="CJH95" s="516"/>
      <c r="CJI95" s="516"/>
      <c r="CJJ95" s="516"/>
      <c r="CJK95" s="516"/>
      <c r="CJL95" s="516"/>
      <c r="CJM95" s="516"/>
      <c r="CJN95" s="516"/>
      <c r="CJO95" s="516"/>
      <c r="CJP95" s="516"/>
      <c r="CJQ95" s="516"/>
      <c r="CJR95" s="516"/>
      <c r="CJS95" s="516"/>
      <c r="CJT95" s="516"/>
      <c r="CJU95" s="516"/>
      <c r="CJV95" s="516"/>
      <c r="CJW95" s="516"/>
      <c r="CJX95" s="516"/>
      <c r="CJY95" s="516"/>
      <c r="CJZ95" s="516"/>
      <c r="CKA95" s="516"/>
      <c r="CKB95" s="516"/>
      <c r="CKC95" s="516"/>
      <c r="CKD95" s="516"/>
      <c r="CKE95" s="516"/>
      <c r="CKF95" s="516"/>
      <c r="CKG95" s="516"/>
      <c r="CKH95" s="516"/>
      <c r="CKI95" s="516"/>
      <c r="CKJ95" s="516"/>
      <c r="CKK95" s="516"/>
      <c r="CKL95" s="516"/>
      <c r="CKM95" s="516"/>
      <c r="CKN95" s="516"/>
      <c r="CKO95" s="516"/>
      <c r="CKP95" s="516"/>
      <c r="CKQ95" s="516"/>
      <c r="CKR95" s="516"/>
      <c r="CKS95" s="516"/>
      <c r="CKT95" s="516"/>
      <c r="CKU95" s="516"/>
      <c r="CKV95" s="516"/>
      <c r="CKW95" s="516"/>
      <c r="CKX95" s="516"/>
      <c r="CKY95" s="516"/>
      <c r="CKZ95" s="516"/>
      <c r="CLA95" s="516"/>
      <c r="CLB95" s="516"/>
      <c r="CLC95" s="516"/>
      <c r="CLD95" s="516"/>
      <c r="CLE95" s="516"/>
      <c r="CLF95" s="516"/>
      <c r="CLG95" s="516"/>
      <c r="CLH95" s="516"/>
      <c r="CLI95" s="516"/>
      <c r="CLJ95" s="516"/>
      <c r="CLK95" s="516"/>
      <c r="CLL95" s="516"/>
      <c r="CLM95" s="516"/>
      <c r="CLN95" s="516"/>
      <c r="CLO95" s="516"/>
      <c r="CLP95" s="516"/>
      <c r="CLQ95" s="516"/>
      <c r="CLR95" s="516"/>
      <c r="CLS95" s="516"/>
      <c r="CLT95" s="516"/>
      <c r="CLU95" s="516"/>
      <c r="CLV95" s="516"/>
      <c r="CLW95" s="516"/>
      <c r="CLX95" s="516"/>
      <c r="CLY95" s="516"/>
      <c r="CLZ95" s="516"/>
      <c r="CMA95" s="516"/>
      <c r="CMB95" s="516"/>
      <c r="CMC95" s="516"/>
      <c r="CMD95" s="516"/>
      <c r="CME95" s="516"/>
      <c r="CMF95" s="516"/>
      <c r="CMG95" s="516"/>
      <c r="CMH95" s="516"/>
      <c r="CMI95" s="516"/>
      <c r="CMJ95" s="516"/>
      <c r="CMK95" s="516"/>
      <c r="CML95" s="516"/>
      <c r="CMM95" s="516"/>
      <c r="CMN95" s="516"/>
      <c r="CMO95" s="516"/>
      <c r="CMP95" s="516"/>
      <c r="CMQ95" s="516"/>
      <c r="CMR95" s="516"/>
      <c r="CMS95" s="516"/>
      <c r="CMT95" s="516"/>
      <c r="CMU95" s="516"/>
      <c r="CMV95" s="516"/>
      <c r="CMW95" s="516"/>
      <c r="CMX95" s="516"/>
      <c r="CMY95" s="516"/>
      <c r="CMZ95" s="516"/>
      <c r="CNA95" s="516"/>
      <c r="CNB95" s="516"/>
      <c r="CNC95" s="516"/>
      <c r="CND95" s="516"/>
      <c r="CNE95" s="516"/>
      <c r="CNF95" s="516"/>
      <c r="CNG95" s="516"/>
      <c r="CNH95" s="516"/>
      <c r="CNI95" s="516"/>
      <c r="CNJ95" s="516"/>
      <c r="CNK95" s="516"/>
      <c r="CNL95" s="516"/>
      <c r="CNM95" s="516"/>
      <c r="CNN95" s="516"/>
      <c r="CNO95" s="516"/>
      <c r="CNP95" s="516"/>
      <c r="CNQ95" s="516"/>
      <c r="CNR95" s="516"/>
      <c r="CNS95" s="516"/>
      <c r="CNT95" s="516"/>
      <c r="CNU95" s="516"/>
      <c r="CNV95" s="516"/>
      <c r="CNW95" s="516"/>
      <c r="CNX95" s="516"/>
      <c r="CNY95" s="516"/>
      <c r="CNZ95" s="516"/>
      <c r="COA95" s="516"/>
      <c r="COB95" s="516"/>
      <c r="COC95" s="516"/>
      <c r="COD95" s="516"/>
      <c r="COE95" s="516"/>
      <c r="COF95" s="516"/>
      <c r="COG95" s="516"/>
      <c r="COH95" s="516"/>
      <c r="COI95" s="516"/>
      <c r="COJ95" s="516"/>
      <c r="COK95" s="516"/>
      <c r="COL95" s="516"/>
      <c r="COM95" s="516"/>
      <c r="CON95" s="516"/>
      <c r="COO95" s="516"/>
      <c r="COP95" s="516"/>
      <c r="COQ95" s="516"/>
      <c r="COR95" s="516"/>
      <c r="COS95" s="516"/>
      <c r="COT95" s="516"/>
      <c r="COU95" s="516"/>
      <c r="COV95" s="516"/>
      <c r="COW95" s="516"/>
      <c r="COX95" s="516"/>
      <c r="COY95" s="516"/>
      <c r="COZ95" s="516"/>
      <c r="CPA95" s="516"/>
      <c r="CPB95" s="516"/>
      <c r="CPC95" s="516"/>
      <c r="CPD95" s="516"/>
      <c r="CPE95" s="516"/>
      <c r="CPF95" s="516"/>
      <c r="CPG95" s="516"/>
      <c r="CPH95" s="516"/>
      <c r="CPI95" s="516"/>
      <c r="CPJ95" s="516"/>
      <c r="CPK95" s="516"/>
      <c r="CPL95" s="516"/>
      <c r="CPM95" s="516"/>
      <c r="CPN95" s="516"/>
      <c r="CPO95" s="516"/>
      <c r="CPP95" s="516"/>
      <c r="CPQ95" s="516"/>
      <c r="CPR95" s="516"/>
      <c r="CPS95" s="516"/>
      <c r="CPT95" s="516"/>
      <c r="CPU95" s="516"/>
      <c r="CPV95" s="516"/>
      <c r="CPW95" s="516"/>
      <c r="CPX95" s="516"/>
      <c r="CPY95" s="516"/>
      <c r="CPZ95" s="516"/>
      <c r="CQA95" s="516"/>
      <c r="CQB95" s="516"/>
      <c r="CQC95" s="516"/>
      <c r="CQD95" s="516"/>
      <c r="CQE95" s="516"/>
      <c r="CQF95" s="516"/>
      <c r="CQG95" s="516"/>
      <c r="CQH95" s="516"/>
      <c r="CQI95" s="516"/>
      <c r="CQJ95" s="516"/>
      <c r="CQK95" s="516"/>
      <c r="CQL95" s="516"/>
      <c r="CQM95" s="516"/>
      <c r="CQN95" s="516"/>
      <c r="CQO95" s="516"/>
      <c r="CQP95" s="516"/>
      <c r="CQQ95" s="516"/>
      <c r="CQR95" s="516"/>
      <c r="CQS95" s="516"/>
      <c r="CQT95" s="516"/>
      <c r="CQU95" s="516"/>
      <c r="CQV95" s="516"/>
      <c r="CQW95" s="516"/>
      <c r="CQX95" s="516"/>
      <c r="CQY95" s="516"/>
      <c r="CQZ95" s="516"/>
      <c r="CRA95" s="516"/>
      <c r="CRB95" s="516"/>
      <c r="CRC95" s="516"/>
      <c r="CRD95" s="516"/>
      <c r="CRE95" s="516"/>
      <c r="CRF95" s="516"/>
      <c r="CRG95" s="516"/>
      <c r="CRH95" s="516"/>
      <c r="CRI95" s="516"/>
      <c r="CRJ95" s="516"/>
      <c r="CRK95" s="516"/>
      <c r="CRL95" s="516"/>
      <c r="CRM95" s="516"/>
      <c r="CRN95" s="516"/>
      <c r="CRO95" s="516"/>
      <c r="CRP95" s="516"/>
      <c r="CRQ95" s="516"/>
      <c r="CRR95" s="516"/>
      <c r="CRS95" s="516"/>
      <c r="CRT95" s="516"/>
      <c r="CRU95" s="516"/>
      <c r="CRV95" s="516"/>
      <c r="CRW95" s="516"/>
      <c r="CRX95" s="516"/>
      <c r="CRY95" s="516"/>
      <c r="CRZ95" s="516"/>
      <c r="CSA95" s="516"/>
      <c r="CSB95" s="516"/>
      <c r="CSC95" s="516"/>
      <c r="CSD95" s="516"/>
      <c r="CSE95" s="516"/>
      <c r="CSF95" s="516"/>
      <c r="CSG95" s="516"/>
      <c r="CSH95" s="516"/>
      <c r="CSI95" s="516"/>
      <c r="CSJ95" s="516"/>
      <c r="CSK95" s="516"/>
      <c r="CSL95" s="516"/>
      <c r="CSM95" s="516"/>
      <c r="CSN95" s="516"/>
      <c r="CSO95" s="516"/>
      <c r="CSP95" s="516"/>
      <c r="CSQ95" s="516"/>
      <c r="CSR95" s="516"/>
      <c r="CSS95" s="516"/>
      <c r="CST95" s="516"/>
      <c r="CSU95" s="516"/>
      <c r="CSV95" s="516"/>
      <c r="CSW95" s="516"/>
      <c r="CSX95" s="516"/>
      <c r="CSY95" s="516"/>
      <c r="CSZ95" s="516"/>
      <c r="CTA95" s="516"/>
      <c r="CTB95" s="516"/>
      <c r="CTC95" s="516"/>
      <c r="CTD95" s="516"/>
      <c r="CTE95" s="516"/>
      <c r="CTF95" s="516"/>
      <c r="CTG95" s="516"/>
      <c r="CTH95" s="516"/>
      <c r="CTI95" s="516"/>
      <c r="CTJ95" s="516"/>
      <c r="CTK95" s="516"/>
      <c r="CTL95" s="516"/>
      <c r="CTM95" s="516"/>
      <c r="CTN95" s="516"/>
      <c r="CTO95" s="516"/>
      <c r="CTP95" s="516"/>
      <c r="CTQ95" s="516"/>
      <c r="CTR95" s="516"/>
      <c r="CTS95" s="516"/>
      <c r="CTT95" s="516"/>
      <c r="CTU95" s="516"/>
      <c r="CTV95" s="516"/>
      <c r="CTW95" s="516"/>
      <c r="CTX95" s="516"/>
      <c r="CTY95" s="516"/>
      <c r="CTZ95" s="516"/>
      <c r="CUA95" s="516"/>
      <c r="CUB95" s="516"/>
      <c r="CUC95" s="516"/>
      <c r="CUD95" s="516"/>
      <c r="CUE95" s="516"/>
      <c r="CUF95" s="516"/>
      <c r="CUG95" s="516"/>
      <c r="CUH95" s="516"/>
      <c r="CUI95" s="516"/>
      <c r="CUJ95" s="516"/>
      <c r="CUK95" s="516"/>
      <c r="CUL95" s="516"/>
      <c r="CUM95" s="516"/>
      <c r="CUN95" s="516"/>
      <c r="CUO95" s="516"/>
      <c r="CUP95" s="516"/>
      <c r="CUQ95" s="516"/>
      <c r="CUR95" s="516"/>
      <c r="CUS95" s="516"/>
      <c r="CUT95" s="516"/>
      <c r="CUU95" s="516"/>
      <c r="CUV95" s="516"/>
      <c r="CUW95" s="516"/>
      <c r="CUX95" s="516"/>
      <c r="CUY95" s="516"/>
      <c r="CUZ95" s="516"/>
      <c r="CVA95" s="516"/>
      <c r="CVB95" s="516"/>
      <c r="CVC95" s="516"/>
      <c r="CVD95" s="516"/>
      <c r="CVE95" s="516"/>
      <c r="CVF95" s="516"/>
      <c r="CVG95" s="516"/>
      <c r="CVH95" s="516"/>
      <c r="CVI95" s="516"/>
      <c r="CVJ95" s="516"/>
      <c r="CVK95" s="516"/>
      <c r="CVL95" s="516"/>
      <c r="CVM95" s="516"/>
      <c r="CVN95" s="516"/>
      <c r="CVO95" s="516"/>
      <c r="CVP95" s="516"/>
      <c r="CVQ95" s="516"/>
      <c r="CVR95" s="516"/>
      <c r="CVS95" s="516"/>
      <c r="CVT95" s="516"/>
      <c r="CVU95" s="516"/>
      <c r="CVV95" s="516"/>
      <c r="CVW95" s="516"/>
      <c r="CVX95" s="516"/>
      <c r="CVY95" s="516"/>
      <c r="CVZ95" s="516"/>
      <c r="CWA95" s="516"/>
      <c r="CWB95" s="516"/>
      <c r="CWC95" s="516"/>
      <c r="CWD95" s="516"/>
      <c r="CWE95" s="516"/>
      <c r="CWF95" s="516"/>
      <c r="CWG95" s="516"/>
      <c r="CWH95" s="516"/>
      <c r="CWI95" s="516"/>
      <c r="CWJ95" s="516"/>
      <c r="CWK95" s="516"/>
      <c r="CWL95" s="516"/>
      <c r="CWM95" s="516"/>
      <c r="CWN95" s="516"/>
      <c r="CWO95" s="516"/>
      <c r="CWP95" s="516"/>
      <c r="CWQ95" s="516"/>
      <c r="CWR95" s="516"/>
      <c r="CWS95" s="516"/>
      <c r="CWT95" s="516"/>
      <c r="CWU95" s="516"/>
      <c r="CWV95" s="516"/>
      <c r="CWW95" s="516"/>
      <c r="CWX95" s="516"/>
      <c r="CWY95" s="516"/>
      <c r="CWZ95" s="516"/>
      <c r="CXA95" s="516"/>
      <c r="CXB95" s="516"/>
      <c r="CXC95" s="516"/>
      <c r="CXD95" s="516"/>
      <c r="CXE95" s="516"/>
      <c r="CXF95" s="516"/>
      <c r="CXG95" s="516"/>
      <c r="CXH95" s="516"/>
      <c r="CXI95" s="516"/>
      <c r="CXJ95" s="516"/>
      <c r="CXK95" s="516"/>
      <c r="CXL95" s="516"/>
      <c r="CXM95" s="516"/>
      <c r="CXN95" s="516"/>
      <c r="CXO95" s="516"/>
      <c r="CXP95" s="516"/>
      <c r="CXQ95" s="516"/>
      <c r="CXR95" s="516"/>
      <c r="CXS95" s="516"/>
      <c r="CXT95" s="516"/>
      <c r="CXU95" s="516"/>
      <c r="CXV95" s="516"/>
      <c r="CXW95" s="516"/>
      <c r="CXX95" s="516"/>
      <c r="CXY95" s="516"/>
      <c r="CXZ95" s="516"/>
      <c r="CYA95" s="516"/>
      <c r="CYB95" s="516"/>
      <c r="CYC95" s="516"/>
      <c r="CYD95" s="516"/>
      <c r="CYE95" s="516"/>
      <c r="CYF95" s="516"/>
      <c r="CYG95" s="516"/>
      <c r="CYH95" s="516"/>
      <c r="CYI95" s="516"/>
      <c r="CYJ95" s="516"/>
      <c r="CYK95" s="516"/>
      <c r="CYL95" s="516"/>
      <c r="CYM95" s="516"/>
      <c r="CYN95" s="516"/>
      <c r="CYO95" s="516"/>
      <c r="CYP95" s="516"/>
      <c r="CYQ95" s="516"/>
      <c r="CYR95" s="516"/>
      <c r="CYS95" s="516"/>
      <c r="CYT95" s="516"/>
      <c r="CYU95" s="516"/>
      <c r="CYV95" s="516"/>
      <c r="CYW95" s="516"/>
      <c r="CYX95" s="516"/>
      <c r="CYY95" s="516"/>
      <c r="CYZ95" s="516"/>
      <c r="CZA95" s="516"/>
      <c r="CZB95" s="516"/>
      <c r="CZC95" s="516"/>
      <c r="CZD95" s="516"/>
      <c r="CZE95" s="516"/>
      <c r="CZF95" s="516"/>
      <c r="CZG95" s="516"/>
      <c r="CZH95" s="516"/>
      <c r="CZI95" s="516"/>
      <c r="CZJ95" s="516"/>
      <c r="CZK95" s="516"/>
      <c r="CZL95" s="516"/>
      <c r="CZM95" s="516"/>
      <c r="CZN95" s="516"/>
      <c r="CZO95" s="516"/>
      <c r="CZP95" s="516"/>
      <c r="CZQ95" s="516"/>
      <c r="CZR95" s="516"/>
      <c r="CZS95" s="516"/>
      <c r="CZT95" s="516"/>
      <c r="CZU95" s="516"/>
      <c r="CZV95" s="516"/>
      <c r="CZW95" s="516"/>
      <c r="CZX95" s="516"/>
      <c r="CZY95" s="516"/>
      <c r="CZZ95" s="516"/>
      <c r="DAA95" s="516"/>
      <c r="DAB95" s="516"/>
      <c r="DAC95" s="516"/>
      <c r="DAD95" s="516"/>
      <c r="DAE95" s="516"/>
      <c r="DAF95" s="516"/>
      <c r="DAG95" s="516"/>
      <c r="DAH95" s="516"/>
      <c r="DAI95" s="516"/>
      <c r="DAJ95" s="516"/>
      <c r="DAK95" s="516"/>
      <c r="DAL95" s="516"/>
      <c r="DAM95" s="516"/>
      <c r="DAN95" s="516"/>
      <c r="DAO95" s="516"/>
      <c r="DAP95" s="516"/>
      <c r="DAQ95" s="516"/>
      <c r="DAR95" s="516"/>
      <c r="DAS95" s="516"/>
      <c r="DAT95" s="516"/>
      <c r="DAU95" s="516"/>
      <c r="DAV95" s="516"/>
      <c r="DAW95" s="516"/>
      <c r="DAX95" s="516"/>
      <c r="DAY95" s="516"/>
      <c r="DAZ95" s="516"/>
      <c r="DBA95" s="516"/>
      <c r="DBB95" s="516"/>
      <c r="DBC95" s="516"/>
      <c r="DBD95" s="516"/>
      <c r="DBE95" s="516"/>
      <c r="DBF95" s="516"/>
      <c r="DBG95" s="516"/>
      <c r="DBH95" s="516"/>
      <c r="DBI95" s="516"/>
      <c r="DBJ95" s="516"/>
      <c r="DBK95" s="516"/>
      <c r="DBL95" s="516"/>
      <c r="DBM95" s="516"/>
      <c r="DBN95" s="516"/>
      <c r="DBO95" s="516"/>
      <c r="DBP95" s="516"/>
      <c r="DBQ95" s="516"/>
      <c r="DBR95" s="516"/>
      <c r="DBS95" s="516"/>
      <c r="DBT95" s="516"/>
      <c r="DBU95" s="516"/>
      <c r="DBV95" s="516"/>
      <c r="DBW95" s="516"/>
      <c r="DBX95" s="516"/>
      <c r="DBY95" s="516"/>
      <c r="DBZ95" s="516"/>
      <c r="DCA95" s="516"/>
      <c r="DCB95" s="516"/>
      <c r="DCC95" s="516"/>
      <c r="DCD95" s="516"/>
      <c r="DCE95" s="516"/>
      <c r="DCF95" s="516"/>
      <c r="DCG95" s="516"/>
      <c r="DCH95" s="516"/>
      <c r="DCI95" s="516"/>
      <c r="DCJ95" s="516"/>
      <c r="DCK95" s="516"/>
      <c r="DCL95" s="516"/>
      <c r="DCM95" s="516"/>
      <c r="DCN95" s="516"/>
      <c r="DCO95" s="516"/>
      <c r="DCP95" s="516"/>
      <c r="DCQ95" s="516"/>
      <c r="DCR95" s="516"/>
      <c r="DCS95" s="516"/>
      <c r="DCT95" s="516"/>
      <c r="DCU95" s="516"/>
      <c r="DCV95" s="516"/>
      <c r="DCW95" s="516"/>
      <c r="DCX95" s="516"/>
      <c r="DCY95" s="516"/>
      <c r="DCZ95" s="516"/>
      <c r="DDA95" s="516"/>
      <c r="DDB95" s="516"/>
      <c r="DDC95" s="516"/>
      <c r="DDD95" s="516"/>
      <c r="DDE95" s="516"/>
      <c r="DDF95" s="516"/>
      <c r="DDG95" s="516"/>
      <c r="DDH95" s="516"/>
      <c r="DDI95" s="516"/>
      <c r="DDJ95" s="516"/>
      <c r="DDK95" s="516"/>
      <c r="DDL95" s="516"/>
      <c r="DDM95" s="516"/>
      <c r="DDN95" s="516"/>
      <c r="DDO95" s="516"/>
      <c r="DDP95" s="516"/>
      <c r="DDQ95" s="516"/>
      <c r="DDR95" s="516"/>
      <c r="DDS95" s="516"/>
      <c r="DDT95" s="516"/>
      <c r="DDU95" s="516"/>
      <c r="DDV95" s="516"/>
      <c r="DDW95" s="516"/>
      <c r="DDX95" s="516"/>
      <c r="DDY95" s="516"/>
      <c r="DDZ95" s="516"/>
      <c r="DEA95" s="516"/>
      <c r="DEB95" s="516"/>
      <c r="DEC95" s="516"/>
      <c r="DED95" s="516"/>
      <c r="DEE95" s="516"/>
      <c r="DEF95" s="516"/>
      <c r="DEG95" s="516"/>
      <c r="DEH95" s="516"/>
      <c r="DEI95" s="516"/>
      <c r="DEJ95" s="516"/>
      <c r="DEK95" s="516"/>
      <c r="DEL95" s="516"/>
      <c r="DEM95" s="516"/>
      <c r="DEN95" s="516"/>
      <c r="DEO95" s="516"/>
      <c r="DEP95" s="516"/>
      <c r="DEQ95" s="516"/>
      <c r="DER95" s="516"/>
      <c r="DES95" s="516"/>
      <c r="DET95" s="516"/>
      <c r="DEU95" s="516"/>
      <c r="DEV95" s="516"/>
      <c r="DEW95" s="516"/>
      <c r="DEX95" s="516"/>
      <c r="DEY95" s="516"/>
      <c r="DEZ95" s="516"/>
      <c r="DFA95" s="516"/>
      <c r="DFB95" s="516"/>
      <c r="DFC95" s="516"/>
      <c r="DFD95" s="516"/>
      <c r="DFE95" s="516"/>
      <c r="DFF95" s="516"/>
      <c r="DFG95" s="516"/>
      <c r="DFH95" s="516"/>
      <c r="DFI95" s="516"/>
      <c r="DFJ95" s="516"/>
      <c r="DFK95" s="516"/>
      <c r="DFL95" s="516"/>
      <c r="DFM95" s="516"/>
      <c r="DFN95" s="516"/>
      <c r="DFO95" s="516"/>
      <c r="DFP95" s="516"/>
      <c r="DFQ95" s="516"/>
      <c r="DFR95" s="516"/>
      <c r="DFS95" s="516"/>
      <c r="DFT95" s="516"/>
      <c r="DFU95" s="516"/>
      <c r="DFV95" s="516"/>
      <c r="DFW95" s="516"/>
      <c r="DFX95" s="516"/>
      <c r="DFY95" s="516"/>
      <c r="DFZ95" s="516"/>
      <c r="DGA95" s="516"/>
      <c r="DGB95" s="516"/>
      <c r="DGC95" s="516"/>
      <c r="DGD95" s="516"/>
      <c r="DGE95" s="516"/>
      <c r="DGF95" s="516"/>
      <c r="DGG95" s="516"/>
      <c r="DGH95" s="516"/>
      <c r="DGI95" s="516"/>
      <c r="DGJ95" s="516"/>
      <c r="DGK95" s="516"/>
      <c r="DGL95" s="516"/>
      <c r="DGM95" s="516"/>
      <c r="DGN95" s="516"/>
      <c r="DGO95" s="516"/>
      <c r="DGP95" s="516"/>
      <c r="DGQ95" s="516"/>
      <c r="DGR95" s="516"/>
      <c r="DGS95" s="516"/>
      <c r="DGT95" s="516"/>
      <c r="DGU95" s="516"/>
      <c r="DGV95" s="516"/>
      <c r="DGW95" s="516"/>
      <c r="DGX95" s="516"/>
      <c r="DGY95" s="516"/>
      <c r="DGZ95" s="516"/>
      <c r="DHA95" s="516"/>
      <c r="DHB95" s="516"/>
      <c r="DHC95" s="516"/>
      <c r="DHD95" s="516"/>
      <c r="DHE95" s="516"/>
      <c r="DHF95" s="516"/>
      <c r="DHG95" s="516"/>
      <c r="DHH95" s="516"/>
      <c r="DHI95" s="516"/>
      <c r="DHJ95" s="516"/>
      <c r="DHK95" s="516"/>
      <c r="DHL95" s="516"/>
      <c r="DHM95" s="516"/>
      <c r="DHN95" s="516"/>
      <c r="DHO95" s="516"/>
      <c r="DHP95" s="516"/>
      <c r="DHQ95" s="516"/>
      <c r="DHR95" s="516"/>
      <c r="DHS95" s="516"/>
      <c r="DHT95" s="516"/>
      <c r="DHU95" s="516"/>
      <c r="DHV95" s="516"/>
      <c r="DHW95" s="516"/>
      <c r="DHX95" s="516"/>
      <c r="DHY95" s="516"/>
      <c r="DHZ95" s="516"/>
      <c r="DIA95" s="516"/>
      <c r="DIB95" s="516"/>
      <c r="DIC95" s="516"/>
      <c r="DID95" s="516"/>
      <c r="DIE95" s="516"/>
      <c r="DIF95" s="516"/>
      <c r="DIG95" s="516"/>
      <c r="DIH95" s="516"/>
      <c r="DII95" s="516"/>
      <c r="DIJ95" s="516"/>
      <c r="DIK95" s="516"/>
      <c r="DIL95" s="516"/>
      <c r="DIM95" s="516"/>
      <c r="DIN95" s="516"/>
      <c r="DIO95" s="516"/>
      <c r="DIP95" s="516"/>
      <c r="DIQ95" s="516"/>
      <c r="DIR95" s="516"/>
      <c r="DIS95" s="516"/>
      <c r="DIT95" s="516"/>
      <c r="DIU95" s="516"/>
      <c r="DIV95" s="516"/>
      <c r="DIW95" s="516"/>
      <c r="DIX95" s="516"/>
      <c r="DIY95" s="516"/>
      <c r="DIZ95" s="516"/>
      <c r="DJA95" s="516"/>
      <c r="DJB95" s="516"/>
      <c r="DJC95" s="516"/>
      <c r="DJD95" s="516"/>
      <c r="DJE95" s="516"/>
      <c r="DJF95" s="516"/>
      <c r="DJG95" s="516"/>
      <c r="DJH95" s="516"/>
      <c r="DJI95" s="516"/>
      <c r="DJJ95" s="516"/>
      <c r="DJK95" s="516"/>
      <c r="DJL95" s="516"/>
      <c r="DJM95" s="516"/>
      <c r="DJN95" s="516"/>
      <c r="DJO95" s="516"/>
      <c r="DJP95" s="516"/>
      <c r="DJQ95" s="516"/>
      <c r="DJR95" s="516"/>
      <c r="DJS95" s="516"/>
      <c r="DJT95" s="516"/>
      <c r="DJU95" s="516"/>
      <c r="DJV95" s="516"/>
      <c r="DJW95" s="516"/>
      <c r="DJX95" s="516"/>
      <c r="DJY95" s="516"/>
      <c r="DJZ95" s="516"/>
      <c r="DKA95" s="516"/>
      <c r="DKB95" s="516"/>
      <c r="DKC95" s="516"/>
      <c r="DKD95" s="516"/>
      <c r="DKE95" s="516"/>
      <c r="DKF95" s="516"/>
      <c r="DKG95" s="516"/>
      <c r="DKH95" s="516"/>
      <c r="DKI95" s="516"/>
      <c r="DKJ95" s="516"/>
      <c r="DKK95" s="516"/>
      <c r="DKL95" s="516"/>
      <c r="DKM95" s="516"/>
      <c r="DKN95" s="516"/>
      <c r="DKO95" s="516"/>
      <c r="DKP95" s="516"/>
      <c r="DKQ95" s="516"/>
      <c r="DKR95" s="516"/>
      <c r="DKS95" s="516"/>
      <c r="DKT95" s="516"/>
      <c r="DKU95" s="516"/>
      <c r="DKV95" s="516"/>
      <c r="DKW95" s="516"/>
      <c r="DKX95" s="516"/>
      <c r="DKY95" s="516"/>
      <c r="DKZ95" s="516"/>
      <c r="DLA95" s="516"/>
      <c r="DLB95" s="516"/>
      <c r="DLC95" s="516"/>
      <c r="DLD95" s="516"/>
      <c r="DLE95" s="516"/>
      <c r="DLF95" s="516"/>
      <c r="DLG95" s="516"/>
      <c r="DLH95" s="516"/>
      <c r="DLI95" s="516"/>
      <c r="DLJ95" s="516"/>
      <c r="DLK95" s="516"/>
      <c r="DLL95" s="516"/>
      <c r="DLM95" s="516"/>
      <c r="DLN95" s="516"/>
      <c r="DLO95" s="516"/>
      <c r="DLP95" s="516"/>
      <c r="DLQ95" s="516"/>
      <c r="DLR95" s="516"/>
      <c r="DLS95" s="516"/>
      <c r="DLT95" s="516"/>
      <c r="DLU95" s="516"/>
      <c r="DLV95" s="516"/>
      <c r="DLW95" s="516"/>
      <c r="DLX95" s="516"/>
      <c r="DLY95" s="516"/>
      <c r="DLZ95" s="516"/>
      <c r="DMA95" s="516"/>
      <c r="DMB95" s="516"/>
      <c r="DMC95" s="516"/>
      <c r="DMD95" s="516"/>
      <c r="DME95" s="516"/>
      <c r="DMF95" s="516"/>
      <c r="DMG95" s="516"/>
      <c r="DMH95" s="516"/>
      <c r="DMI95" s="516"/>
      <c r="DMJ95" s="516"/>
      <c r="DMK95" s="516"/>
      <c r="DML95" s="516"/>
      <c r="DMM95" s="516"/>
      <c r="DMN95" s="516"/>
      <c r="DMO95" s="516"/>
      <c r="DMP95" s="516"/>
      <c r="DMQ95" s="516"/>
      <c r="DMR95" s="516"/>
      <c r="DMS95" s="516"/>
      <c r="DMT95" s="516"/>
      <c r="DMU95" s="516"/>
      <c r="DMV95" s="516"/>
      <c r="DMW95" s="516"/>
      <c r="DMX95" s="516"/>
      <c r="DMY95" s="516"/>
      <c r="DMZ95" s="516"/>
      <c r="DNA95" s="516"/>
      <c r="DNB95" s="516"/>
      <c r="DNC95" s="516"/>
      <c r="DND95" s="516"/>
      <c r="DNE95" s="516"/>
      <c r="DNF95" s="516"/>
      <c r="DNG95" s="516"/>
      <c r="DNH95" s="516"/>
      <c r="DNI95" s="516"/>
      <c r="DNJ95" s="516"/>
      <c r="DNK95" s="516"/>
      <c r="DNL95" s="516"/>
      <c r="DNM95" s="516"/>
      <c r="DNN95" s="516"/>
      <c r="DNO95" s="516"/>
      <c r="DNP95" s="516"/>
      <c r="DNQ95" s="516"/>
      <c r="DNR95" s="516"/>
      <c r="DNS95" s="516"/>
      <c r="DNT95" s="516"/>
      <c r="DNU95" s="516"/>
      <c r="DNV95" s="516"/>
      <c r="DNW95" s="516"/>
      <c r="DNX95" s="516"/>
      <c r="DNY95" s="516"/>
      <c r="DNZ95" s="516"/>
      <c r="DOA95" s="516"/>
      <c r="DOB95" s="516"/>
      <c r="DOC95" s="516"/>
      <c r="DOD95" s="516"/>
      <c r="DOE95" s="516"/>
      <c r="DOF95" s="516"/>
      <c r="DOG95" s="516"/>
      <c r="DOH95" s="516"/>
      <c r="DOI95" s="516"/>
      <c r="DOJ95" s="516"/>
      <c r="DOK95" s="516"/>
      <c r="DOL95" s="516"/>
      <c r="DOM95" s="516"/>
      <c r="DON95" s="516"/>
      <c r="DOO95" s="516"/>
      <c r="DOP95" s="516"/>
      <c r="DOQ95" s="516"/>
      <c r="DOR95" s="516"/>
      <c r="DOS95" s="516"/>
      <c r="DOT95" s="516"/>
      <c r="DOU95" s="516"/>
      <c r="DOV95" s="516"/>
      <c r="DOW95" s="516"/>
      <c r="DOX95" s="516"/>
      <c r="DOY95" s="516"/>
      <c r="DOZ95" s="516"/>
      <c r="DPA95" s="516"/>
      <c r="DPB95" s="516"/>
      <c r="DPC95" s="516"/>
      <c r="DPD95" s="516"/>
      <c r="DPE95" s="516"/>
      <c r="DPF95" s="516"/>
      <c r="DPG95" s="516"/>
      <c r="DPH95" s="516"/>
      <c r="DPI95" s="516"/>
      <c r="DPJ95" s="516"/>
      <c r="DPK95" s="516"/>
      <c r="DPL95" s="516"/>
      <c r="DPM95" s="516"/>
      <c r="DPN95" s="516"/>
      <c r="DPO95" s="516"/>
      <c r="DPP95" s="516"/>
      <c r="DPQ95" s="516"/>
      <c r="DPR95" s="516"/>
      <c r="DPS95" s="516"/>
      <c r="DPT95" s="516"/>
      <c r="DPU95" s="516"/>
      <c r="DPV95" s="516"/>
      <c r="DPW95" s="516"/>
      <c r="DPX95" s="516"/>
      <c r="DPY95" s="516"/>
      <c r="DPZ95" s="516"/>
      <c r="DQA95" s="516"/>
      <c r="DQB95" s="516"/>
      <c r="DQC95" s="516"/>
      <c r="DQD95" s="516"/>
      <c r="DQE95" s="516"/>
      <c r="DQF95" s="516"/>
      <c r="DQG95" s="516"/>
      <c r="DQH95" s="516"/>
      <c r="DQI95" s="516"/>
      <c r="DQJ95" s="516"/>
      <c r="DQK95" s="516"/>
      <c r="DQL95" s="516"/>
      <c r="DQM95" s="516"/>
      <c r="DQN95" s="516"/>
      <c r="DQO95" s="516"/>
      <c r="DQP95" s="516"/>
      <c r="DQQ95" s="516"/>
      <c r="DQR95" s="516"/>
      <c r="DQS95" s="516"/>
      <c r="DQT95" s="516"/>
      <c r="DQU95" s="516"/>
      <c r="DQV95" s="516"/>
      <c r="DQW95" s="516"/>
      <c r="DQX95" s="516"/>
      <c r="DQY95" s="516"/>
      <c r="DQZ95" s="516"/>
      <c r="DRA95" s="516"/>
      <c r="DRB95" s="516"/>
      <c r="DRC95" s="516"/>
      <c r="DRD95" s="516"/>
      <c r="DRE95" s="516"/>
      <c r="DRF95" s="516"/>
      <c r="DRG95" s="516"/>
      <c r="DRH95" s="516"/>
      <c r="DRI95" s="516"/>
      <c r="DRJ95" s="516"/>
      <c r="DRK95" s="516"/>
      <c r="DRL95" s="516"/>
      <c r="DRM95" s="516"/>
      <c r="DRN95" s="516"/>
      <c r="DRO95" s="516"/>
      <c r="DRP95" s="516"/>
      <c r="DRQ95" s="516"/>
      <c r="DRR95" s="516"/>
      <c r="DRS95" s="516"/>
      <c r="DRT95" s="516"/>
      <c r="DRU95" s="516"/>
      <c r="DRV95" s="516"/>
      <c r="DRW95" s="516"/>
      <c r="DRX95" s="516"/>
      <c r="DRY95" s="516"/>
      <c r="DRZ95" s="516"/>
      <c r="DSA95" s="516"/>
      <c r="DSB95" s="516"/>
      <c r="DSC95" s="516"/>
      <c r="DSD95" s="516"/>
      <c r="DSE95" s="516"/>
      <c r="DSF95" s="516"/>
      <c r="DSG95" s="516"/>
      <c r="DSH95" s="516"/>
      <c r="DSI95" s="516"/>
      <c r="DSJ95" s="516"/>
      <c r="DSK95" s="516"/>
      <c r="DSL95" s="516"/>
      <c r="DSM95" s="516"/>
      <c r="DSN95" s="516"/>
      <c r="DSO95" s="516"/>
      <c r="DSP95" s="516"/>
      <c r="DSQ95" s="516"/>
      <c r="DSR95" s="516"/>
      <c r="DSS95" s="516"/>
      <c r="DST95" s="516"/>
      <c r="DSU95" s="516"/>
      <c r="DSV95" s="516"/>
      <c r="DSW95" s="516"/>
      <c r="DSX95" s="516"/>
      <c r="DSY95" s="516"/>
      <c r="DSZ95" s="516"/>
      <c r="DTA95" s="516"/>
      <c r="DTB95" s="516"/>
      <c r="DTC95" s="516"/>
      <c r="DTD95" s="516"/>
      <c r="DTE95" s="516"/>
      <c r="DTF95" s="516"/>
      <c r="DTG95" s="516"/>
      <c r="DTH95" s="516"/>
      <c r="DTI95" s="516"/>
      <c r="DTJ95" s="516"/>
      <c r="DTK95" s="516"/>
      <c r="DTL95" s="516"/>
      <c r="DTM95" s="516"/>
      <c r="DTN95" s="516"/>
      <c r="DTO95" s="516"/>
      <c r="DTP95" s="516"/>
      <c r="DTQ95" s="516"/>
      <c r="DTR95" s="516"/>
      <c r="DTS95" s="516"/>
      <c r="DTT95" s="516"/>
      <c r="DTU95" s="516"/>
      <c r="DTV95" s="516"/>
      <c r="DTW95" s="516"/>
      <c r="DTX95" s="516"/>
      <c r="DTY95" s="516"/>
      <c r="DTZ95" s="516"/>
      <c r="DUA95" s="516"/>
      <c r="DUB95" s="516"/>
      <c r="DUC95" s="516"/>
      <c r="DUD95" s="516"/>
      <c r="DUE95" s="516"/>
      <c r="DUF95" s="516"/>
      <c r="DUG95" s="516"/>
      <c r="DUH95" s="516"/>
      <c r="DUI95" s="516"/>
      <c r="DUJ95" s="516"/>
      <c r="DUK95" s="516"/>
      <c r="DUL95" s="516"/>
      <c r="DUM95" s="516"/>
      <c r="DUN95" s="516"/>
      <c r="DUO95" s="516"/>
      <c r="DUP95" s="516"/>
      <c r="DUQ95" s="516"/>
      <c r="DUR95" s="516"/>
      <c r="DUS95" s="516"/>
      <c r="DUT95" s="516"/>
      <c r="DUU95" s="516"/>
      <c r="DUV95" s="516"/>
      <c r="DUW95" s="516"/>
      <c r="DUX95" s="516"/>
      <c r="DUY95" s="516"/>
      <c r="DUZ95" s="516"/>
      <c r="DVA95" s="516"/>
      <c r="DVB95" s="516"/>
      <c r="DVC95" s="516"/>
      <c r="DVD95" s="516"/>
      <c r="DVE95" s="516"/>
      <c r="DVF95" s="516"/>
      <c r="DVG95" s="516"/>
      <c r="DVH95" s="516"/>
      <c r="DVI95" s="516"/>
      <c r="DVJ95" s="516"/>
      <c r="DVK95" s="516"/>
      <c r="DVL95" s="516"/>
      <c r="DVM95" s="516"/>
      <c r="DVN95" s="516"/>
      <c r="DVO95" s="516"/>
      <c r="DVP95" s="516"/>
      <c r="DVQ95" s="516"/>
      <c r="DVR95" s="516"/>
      <c r="DVS95" s="516"/>
      <c r="DVT95" s="516"/>
      <c r="DVU95" s="516"/>
      <c r="DVV95" s="516"/>
      <c r="DVW95" s="516"/>
      <c r="DVX95" s="516"/>
      <c r="DVY95" s="516"/>
      <c r="DVZ95" s="516"/>
      <c r="DWA95" s="516"/>
      <c r="DWB95" s="516"/>
      <c r="DWC95" s="516"/>
      <c r="DWD95" s="516"/>
      <c r="DWE95" s="516"/>
      <c r="DWF95" s="516"/>
      <c r="DWG95" s="516"/>
      <c r="DWH95" s="516"/>
      <c r="DWI95" s="516"/>
      <c r="DWJ95" s="516"/>
      <c r="DWK95" s="516"/>
      <c r="DWL95" s="516"/>
      <c r="DWM95" s="516"/>
      <c r="DWN95" s="516"/>
      <c r="DWO95" s="516"/>
      <c r="DWP95" s="516"/>
      <c r="DWQ95" s="516"/>
      <c r="DWR95" s="516"/>
      <c r="DWS95" s="516"/>
      <c r="DWT95" s="516"/>
      <c r="DWU95" s="516"/>
      <c r="DWV95" s="516"/>
      <c r="DWW95" s="516"/>
      <c r="DWX95" s="516"/>
      <c r="DWY95" s="516"/>
      <c r="DWZ95" s="516"/>
      <c r="DXA95" s="516"/>
      <c r="DXB95" s="516"/>
      <c r="DXC95" s="516"/>
      <c r="DXD95" s="516"/>
      <c r="DXE95" s="516"/>
      <c r="DXF95" s="516"/>
      <c r="DXG95" s="516"/>
      <c r="DXH95" s="516"/>
      <c r="DXI95" s="516"/>
      <c r="DXJ95" s="516"/>
      <c r="DXK95" s="516"/>
      <c r="DXL95" s="516"/>
      <c r="DXM95" s="516"/>
      <c r="DXN95" s="516"/>
      <c r="DXO95" s="516"/>
      <c r="DXP95" s="516"/>
      <c r="DXQ95" s="516"/>
      <c r="DXR95" s="516"/>
      <c r="DXS95" s="516"/>
      <c r="DXT95" s="516"/>
      <c r="DXU95" s="516"/>
      <c r="DXV95" s="516"/>
      <c r="DXW95" s="516"/>
      <c r="DXX95" s="516"/>
      <c r="DXY95" s="516"/>
      <c r="DXZ95" s="516"/>
      <c r="DYA95" s="516"/>
      <c r="DYB95" s="516"/>
      <c r="DYC95" s="516"/>
      <c r="DYD95" s="516"/>
      <c r="DYE95" s="516"/>
      <c r="DYF95" s="516"/>
      <c r="DYG95" s="516"/>
      <c r="DYH95" s="516"/>
      <c r="DYI95" s="516"/>
      <c r="DYJ95" s="516"/>
      <c r="DYK95" s="516"/>
      <c r="DYL95" s="516"/>
      <c r="DYM95" s="516"/>
      <c r="DYN95" s="516"/>
      <c r="DYO95" s="516"/>
      <c r="DYP95" s="516"/>
      <c r="DYQ95" s="516"/>
      <c r="DYR95" s="516"/>
      <c r="DYS95" s="516"/>
      <c r="DYT95" s="516"/>
      <c r="DYU95" s="516"/>
      <c r="DYV95" s="516"/>
      <c r="DYW95" s="516"/>
      <c r="DYX95" s="516"/>
      <c r="DYY95" s="516"/>
      <c r="DYZ95" s="516"/>
      <c r="DZA95" s="516"/>
      <c r="DZB95" s="516"/>
      <c r="DZC95" s="516"/>
      <c r="DZD95" s="516"/>
      <c r="DZE95" s="516"/>
      <c r="DZF95" s="516"/>
      <c r="DZG95" s="516"/>
      <c r="DZH95" s="516"/>
      <c r="DZI95" s="516"/>
      <c r="DZJ95" s="516"/>
      <c r="DZK95" s="516"/>
      <c r="DZL95" s="516"/>
      <c r="DZM95" s="516"/>
      <c r="DZN95" s="516"/>
      <c r="DZO95" s="516"/>
      <c r="DZP95" s="516"/>
      <c r="DZQ95" s="516"/>
      <c r="DZR95" s="516"/>
      <c r="DZS95" s="516"/>
      <c r="DZT95" s="516"/>
      <c r="DZU95" s="516"/>
      <c r="DZV95" s="516"/>
      <c r="DZW95" s="516"/>
      <c r="DZX95" s="516"/>
      <c r="DZY95" s="516"/>
      <c r="DZZ95" s="516"/>
      <c r="EAA95" s="516"/>
      <c r="EAB95" s="516"/>
      <c r="EAC95" s="516"/>
      <c r="EAD95" s="516"/>
      <c r="EAE95" s="516"/>
      <c r="EAF95" s="516"/>
      <c r="EAG95" s="516"/>
      <c r="EAH95" s="516"/>
      <c r="EAI95" s="516"/>
      <c r="EAJ95" s="516"/>
      <c r="EAK95" s="516"/>
      <c r="EAL95" s="516"/>
      <c r="EAM95" s="516"/>
      <c r="EAN95" s="516"/>
      <c r="EAO95" s="516"/>
      <c r="EAP95" s="516"/>
      <c r="EAQ95" s="516"/>
      <c r="EAR95" s="516"/>
      <c r="EAS95" s="516"/>
      <c r="EAT95" s="516"/>
      <c r="EAU95" s="516"/>
      <c r="EAV95" s="516"/>
      <c r="EAW95" s="516"/>
      <c r="EAX95" s="516"/>
      <c r="EAY95" s="516"/>
      <c r="EAZ95" s="516"/>
      <c r="EBA95" s="516"/>
      <c r="EBB95" s="516"/>
      <c r="EBC95" s="516"/>
      <c r="EBD95" s="516"/>
      <c r="EBE95" s="516"/>
      <c r="EBF95" s="516"/>
      <c r="EBG95" s="516"/>
      <c r="EBH95" s="516"/>
      <c r="EBI95" s="516"/>
      <c r="EBJ95" s="516"/>
      <c r="EBK95" s="516"/>
      <c r="EBL95" s="516"/>
      <c r="EBM95" s="516"/>
      <c r="EBN95" s="516"/>
      <c r="EBO95" s="516"/>
      <c r="EBP95" s="516"/>
      <c r="EBQ95" s="516"/>
      <c r="EBR95" s="516"/>
      <c r="EBS95" s="516"/>
      <c r="EBT95" s="516"/>
      <c r="EBU95" s="516"/>
      <c r="EBV95" s="516"/>
      <c r="EBW95" s="516"/>
      <c r="EBX95" s="516"/>
      <c r="EBY95" s="516"/>
      <c r="EBZ95" s="516"/>
      <c r="ECA95" s="516"/>
      <c r="ECB95" s="516"/>
      <c r="ECC95" s="516"/>
      <c r="ECD95" s="516"/>
      <c r="ECE95" s="516"/>
      <c r="ECF95" s="516"/>
      <c r="ECG95" s="516"/>
      <c r="ECH95" s="516"/>
      <c r="ECI95" s="516"/>
      <c r="ECJ95" s="516"/>
      <c r="ECK95" s="516"/>
      <c r="ECL95" s="516"/>
      <c r="ECM95" s="516"/>
      <c r="ECN95" s="516"/>
      <c r="ECO95" s="516"/>
      <c r="ECP95" s="516"/>
      <c r="ECQ95" s="516"/>
      <c r="ECR95" s="516"/>
      <c r="ECS95" s="516"/>
      <c r="ECT95" s="516"/>
      <c r="ECU95" s="516"/>
      <c r="ECV95" s="516"/>
      <c r="ECW95" s="516"/>
      <c r="ECX95" s="516"/>
      <c r="ECY95" s="516"/>
      <c r="ECZ95" s="516"/>
      <c r="EDA95" s="516"/>
      <c r="EDB95" s="516"/>
      <c r="EDC95" s="516"/>
      <c r="EDD95" s="516"/>
      <c r="EDE95" s="516"/>
      <c r="EDF95" s="516"/>
      <c r="EDG95" s="516"/>
      <c r="EDH95" s="516"/>
      <c r="EDI95" s="516"/>
      <c r="EDJ95" s="516"/>
      <c r="EDK95" s="516"/>
      <c r="EDL95" s="516"/>
      <c r="EDM95" s="516"/>
      <c r="EDN95" s="516"/>
      <c r="EDO95" s="516"/>
      <c r="EDP95" s="516"/>
      <c r="EDQ95" s="516"/>
      <c r="EDR95" s="516"/>
      <c r="EDS95" s="516"/>
      <c r="EDT95" s="516"/>
      <c r="EDU95" s="516"/>
      <c r="EDV95" s="516"/>
      <c r="EDW95" s="516"/>
      <c r="EDX95" s="516"/>
      <c r="EDY95" s="516"/>
      <c r="EDZ95" s="516"/>
      <c r="EEA95" s="516"/>
      <c r="EEB95" s="516"/>
      <c r="EEC95" s="516"/>
      <c r="EED95" s="516"/>
      <c r="EEE95" s="516"/>
      <c r="EEF95" s="516"/>
      <c r="EEG95" s="516"/>
      <c r="EEH95" s="516"/>
      <c r="EEI95" s="516"/>
      <c r="EEJ95" s="516"/>
      <c r="EEK95" s="516"/>
      <c r="EEL95" s="516"/>
      <c r="EEM95" s="516"/>
      <c r="EEN95" s="516"/>
      <c r="EEO95" s="516"/>
      <c r="EEP95" s="516"/>
      <c r="EEQ95" s="516"/>
      <c r="EER95" s="516"/>
      <c r="EES95" s="516"/>
      <c r="EET95" s="516"/>
      <c r="EEU95" s="516"/>
      <c r="EEV95" s="516"/>
      <c r="EEW95" s="516"/>
      <c r="EEX95" s="516"/>
      <c r="EEY95" s="516"/>
      <c r="EEZ95" s="516"/>
      <c r="EFA95" s="516"/>
      <c r="EFB95" s="516"/>
      <c r="EFC95" s="516"/>
      <c r="EFD95" s="516"/>
      <c r="EFE95" s="516"/>
      <c r="EFF95" s="516"/>
      <c r="EFG95" s="516"/>
      <c r="EFH95" s="516"/>
      <c r="EFI95" s="516"/>
      <c r="EFJ95" s="516"/>
      <c r="EFK95" s="516"/>
      <c r="EFL95" s="516"/>
      <c r="EFM95" s="516"/>
      <c r="EFN95" s="516"/>
      <c r="EFO95" s="516"/>
      <c r="EFP95" s="516"/>
      <c r="EFQ95" s="516"/>
      <c r="EFR95" s="516"/>
      <c r="EFS95" s="516"/>
      <c r="EFT95" s="516"/>
      <c r="EFU95" s="516"/>
      <c r="EFV95" s="516"/>
      <c r="EFW95" s="516"/>
      <c r="EFX95" s="516"/>
      <c r="EFY95" s="516"/>
      <c r="EFZ95" s="516"/>
      <c r="EGA95" s="516"/>
      <c r="EGB95" s="516"/>
      <c r="EGC95" s="516"/>
      <c r="EGD95" s="516"/>
      <c r="EGE95" s="516"/>
      <c r="EGF95" s="516"/>
      <c r="EGG95" s="516"/>
      <c r="EGH95" s="516"/>
      <c r="EGI95" s="516"/>
      <c r="EGJ95" s="516"/>
      <c r="EGK95" s="516"/>
      <c r="EGL95" s="516"/>
      <c r="EGM95" s="516"/>
      <c r="EGN95" s="516"/>
      <c r="EGO95" s="516"/>
      <c r="EGP95" s="516"/>
      <c r="EGQ95" s="516"/>
      <c r="EGR95" s="516"/>
      <c r="EGS95" s="516"/>
      <c r="EGT95" s="516"/>
      <c r="EGU95" s="516"/>
      <c r="EGV95" s="516"/>
      <c r="EGW95" s="516"/>
      <c r="EGX95" s="516"/>
      <c r="EGY95" s="516"/>
      <c r="EGZ95" s="516"/>
      <c r="EHA95" s="516"/>
      <c r="EHB95" s="516"/>
      <c r="EHC95" s="516"/>
      <c r="EHD95" s="516"/>
      <c r="EHE95" s="516"/>
      <c r="EHF95" s="516"/>
      <c r="EHG95" s="516"/>
      <c r="EHH95" s="516"/>
      <c r="EHI95" s="516"/>
      <c r="EHJ95" s="516"/>
      <c r="EHK95" s="516"/>
      <c r="EHL95" s="516"/>
      <c r="EHM95" s="516"/>
      <c r="EHN95" s="516"/>
      <c r="EHO95" s="516"/>
      <c r="EHP95" s="516"/>
      <c r="EHQ95" s="516"/>
      <c r="EHR95" s="516"/>
      <c r="EHS95" s="516"/>
      <c r="EHT95" s="516"/>
      <c r="EHU95" s="516"/>
      <c r="EHV95" s="516"/>
      <c r="EHW95" s="516"/>
      <c r="EHX95" s="516"/>
      <c r="EHY95" s="516"/>
      <c r="EHZ95" s="516"/>
      <c r="EIA95" s="516"/>
      <c r="EIB95" s="516"/>
      <c r="EIC95" s="516"/>
      <c r="EID95" s="516"/>
      <c r="EIE95" s="516"/>
      <c r="EIF95" s="516"/>
      <c r="EIG95" s="516"/>
      <c r="EIH95" s="516"/>
      <c r="EII95" s="516"/>
      <c r="EIJ95" s="516"/>
      <c r="EIK95" s="516"/>
      <c r="EIL95" s="516"/>
      <c r="EIM95" s="516"/>
      <c r="EIN95" s="516"/>
      <c r="EIO95" s="516"/>
      <c r="EIP95" s="516"/>
      <c r="EIQ95" s="516"/>
      <c r="EIR95" s="516"/>
      <c r="EIS95" s="516"/>
      <c r="EIT95" s="516"/>
      <c r="EIU95" s="516"/>
      <c r="EIV95" s="516"/>
      <c r="EIW95" s="516"/>
      <c r="EIX95" s="516"/>
      <c r="EIY95" s="516"/>
      <c r="EIZ95" s="516"/>
      <c r="EJA95" s="516"/>
      <c r="EJB95" s="516"/>
      <c r="EJC95" s="516"/>
      <c r="EJD95" s="516"/>
      <c r="EJE95" s="516"/>
      <c r="EJF95" s="516"/>
      <c r="EJG95" s="516"/>
      <c r="EJH95" s="516"/>
      <c r="EJI95" s="516"/>
      <c r="EJJ95" s="516"/>
      <c r="EJK95" s="516"/>
      <c r="EJL95" s="516"/>
      <c r="EJM95" s="516"/>
      <c r="EJN95" s="516"/>
      <c r="EJO95" s="516"/>
      <c r="EJP95" s="516"/>
      <c r="EJQ95" s="516"/>
      <c r="EJR95" s="516"/>
      <c r="EJS95" s="516"/>
      <c r="EJT95" s="516"/>
      <c r="EJU95" s="516"/>
      <c r="EJV95" s="516"/>
      <c r="EJW95" s="516"/>
      <c r="EJX95" s="516"/>
      <c r="EJY95" s="516"/>
      <c r="EJZ95" s="516"/>
      <c r="EKA95" s="516"/>
      <c r="EKB95" s="516"/>
      <c r="EKC95" s="516"/>
      <c r="EKD95" s="516"/>
      <c r="EKE95" s="516"/>
      <c r="EKF95" s="516"/>
      <c r="EKG95" s="516"/>
      <c r="EKH95" s="516"/>
      <c r="EKI95" s="516"/>
      <c r="EKJ95" s="516"/>
      <c r="EKK95" s="516"/>
      <c r="EKL95" s="516"/>
      <c r="EKM95" s="516"/>
      <c r="EKN95" s="516"/>
      <c r="EKO95" s="516"/>
      <c r="EKP95" s="516"/>
      <c r="EKQ95" s="516"/>
      <c r="EKR95" s="516"/>
      <c r="EKS95" s="516"/>
      <c r="EKT95" s="516"/>
      <c r="EKU95" s="516"/>
      <c r="EKV95" s="516"/>
      <c r="EKW95" s="516"/>
      <c r="EKX95" s="516"/>
      <c r="EKY95" s="516"/>
      <c r="EKZ95" s="516"/>
      <c r="ELA95" s="516"/>
      <c r="ELB95" s="516"/>
      <c r="ELC95" s="516"/>
      <c r="ELD95" s="516"/>
      <c r="ELE95" s="516"/>
      <c r="ELF95" s="516"/>
      <c r="ELG95" s="516"/>
      <c r="ELH95" s="516"/>
      <c r="ELI95" s="516"/>
      <c r="ELJ95" s="516"/>
      <c r="ELK95" s="516"/>
      <c r="ELL95" s="516"/>
      <c r="ELM95" s="516"/>
      <c r="ELN95" s="516"/>
      <c r="ELO95" s="516"/>
      <c r="ELP95" s="516"/>
      <c r="ELQ95" s="516"/>
      <c r="ELR95" s="516"/>
      <c r="ELS95" s="516"/>
      <c r="ELT95" s="516"/>
      <c r="ELU95" s="516"/>
      <c r="ELV95" s="516"/>
      <c r="ELW95" s="516"/>
      <c r="ELX95" s="516"/>
      <c r="ELY95" s="516"/>
      <c r="ELZ95" s="516"/>
      <c r="EMA95" s="516"/>
      <c r="EMB95" s="516"/>
      <c r="EMC95" s="516"/>
      <c r="EMD95" s="516"/>
      <c r="EME95" s="516"/>
      <c r="EMF95" s="516"/>
      <c r="EMG95" s="516"/>
      <c r="EMH95" s="516"/>
      <c r="EMI95" s="516"/>
      <c r="EMJ95" s="516"/>
      <c r="EMK95" s="516"/>
      <c r="EML95" s="516"/>
      <c r="EMM95" s="516"/>
      <c r="EMN95" s="516"/>
      <c r="EMO95" s="516"/>
      <c r="EMP95" s="516"/>
      <c r="EMQ95" s="516"/>
      <c r="EMR95" s="516"/>
      <c r="EMS95" s="516"/>
      <c r="EMT95" s="516"/>
      <c r="EMU95" s="516"/>
      <c r="EMV95" s="516"/>
      <c r="EMW95" s="516"/>
      <c r="EMX95" s="516"/>
      <c r="EMY95" s="516"/>
      <c r="EMZ95" s="516"/>
      <c r="ENA95" s="516"/>
      <c r="ENB95" s="516"/>
      <c r="ENC95" s="516"/>
      <c r="END95" s="516"/>
      <c r="ENE95" s="516"/>
      <c r="ENF95" s="516"/>
      <c r="ENG95" s="516"/>
      <c r="ENH95" s="516"/>
      <c r="ENI95" s="516"/>
      <c r="ENJ95" s="516"/>
      <c r="ENK95" s="516"/>
      <c r="ENL95" s="516"/>
      <c r="ENM95" s="516"/>
      <c r="ENN95" s="516"/>
      <c r="ENO95" s="516"/>
      <c r="ENP95" s="516"/>
      <c r="ENQ95" s="516"/>
      <c r="ENR95" s="516"/>
      <c r="ENS95" s="516"/>
      <c r="ENT95" s="516"/>
      <c r="ENU95" s="516"/>
      <c r="ENV95" s="516"/>
      <c r="ENW95" s="516"/>
      <c r="ENX95" s="516"/>
      <c r="ENY95" s="516"/>
      <c r="ENZ95" s="516"/>
      <c r="EOA95" s="516"/>
      <c r="EOB95" s="516"/>
      <c r="EOC95" s="516"/>
      <c r="EOD95" s="516"/>
      <c r="EOE95" s="516"/>
      <c r="EOF95" s="516"/>
      <c r="EOG95" s="516"/>
      <c r="EOH95" s="516"/>
      <c r="EOI95" s="516"/>
      <c r="EOJ95" s="516"/>
      <c r="EOK95" s="516"/>
      <c r="EOL95" s="516"/>
      <c r="EOM95" s="516"/>
      <c r="EON95" s="516"/>
      <c r="EOO95" s="516"/>
      <c r="EOP95" s="516"/>
      <c r="EOQ95" s="516"/>
      <c r="EOR95" s="516"/>
      <c r="EOS95" s="516"/>
      <c r="EOT95" s="516"/>
      <c r="EOU95" s="516"/>
      <c r="EOV95" s="516"/>
      <c r="EOW95" s="516"/>
      <c r="EOX95" s="516"/>
      <c r="EOY95" s="516"/>
      <c r="EOZ95" s="516"/>
      <c r="EPA95" s="516"/>
      <c r="EPB95" s="516"/>
      <c r="EPC95" s="516"/>
      <c r="EPD95" s="516"/>
      <c r="EPE95" s="516"/>
      <c r="EPF95" s="516"/>
      <c r="EPG95" s="516"/>
      <c r="EPH95" s="516"/>
      <c r="EPI95" s="516"/>
      <c r="EPJ95" s="516"/>
      <c r="EPK95" s="516"/>
      <c r="EPL95" s="516"/>
      <c r="EPM95" s="516"/>
      <c r="EPN95" s="516"/>
      <c r="EPO95" s="516"/>
      <c r="EPP95" s="516"/>
      <c r="EPQ95" s="516"/>
      <c r="EPR95" s="516"/>
      <c r="EPS95" s="516"/>
      <c r="EPT95" s="516"/>
      <c r="EPU95" s="516"/>
      <c r="EPV95" s="516"/>
      <c r="EPW95" s="516"/>
      <c r="EPX95" s="516"/>
      <c r="EPY95" s="516"/>
      <c r="EPZ95" s="516"/>
      <c r="EQA95" s="516"/>
      <c r="EQB95" s="516"/>
      <c r="EQC95" s="516"/>
      <c r="EQD95" s="516"/>
      <c r="EQE95" s="516"/>
      <c r="EQF95" s="516"/>
      <c r="EQG95" s="516"/>
      <c r="EQH95" s="516"/>
      <c r="EQI95" s="516"/>
      <c r="EQJ95" s="516"/>
      <c r="EQK95" s="516"/>
      <c r="EQL95" s="516"/>
      <c r="EQM95" s="516"/>
      <c r="EQN95" s="516"/>
      <c r="EQO95" s="516"/>
      <c r="EQP95" s="516"/>
      <c r="EQQ95" s="516"/>
      <c r="EQR95" s="516"/>
      <c r="EQS95" s="516"/>
      <c r="EQT95" s="516"/>
      <c r="EQU95" s="516"/>
      <c r="EQV95" s="516"/>
      <c r="EQW95" s="516"/>
      <c r="EQX95" s="516"/>
      <c r="EQY95" s="516"/>
      <c r="EQZ95" s="516"/>
      <c r="ERA95" s="516"/>
      <c r="ERB95" s="516"/>
      <c r="ERC95" s="516"/>
      <c r="ERD95" s="516"/>
      <c r="ERE95" s="516"/>
      <c r="ERF95" s="516"/>
      <c r="ERG95" s="516"/>
      <c r="ERH95" s="516"/>
      <c r="ERI95" s="516"/>
      <c r="ERJ95" s="516"/>
      <c r="ERK95" s="516"/>
      <c r="ERL95" s="516"/>
      <c r="ERM95" s="516"/>
      <c r="ERN95" s="516"/>
      <c r="ERO95" s="516"/>
      <c r="ERP95" s="516"/>
      <c r="ERQ95" s="516"/>
      <c r="ERR95" s="516"/>
      <c r="ERS95" s="516"/>
      <c r="ERT95" s="516"/>
      <c r="ERU95" s="516"/>
      <c r="ERV95" s="516"/>
      <c r="ERW95" s="516"/>
      <c r="ERX95" s="516"/>
      <c r="ERY95" s="516"/>
      <c r="ERZ95" s="516"/>
      <c r="ESA95" s="516"/>
      <c r="ESB95" s="516"/>
      <c r="ESC95" s="516"/>
      <c r="ESD95" s="516"/>
      <c r="ESE95" s="516"/>
      <c r="ESF95" s="516"/>
      <c r="ESG95" s="516"/>
      <c r="ESH95" s="516"/>
      <c r="ESI95" s="516"/>
      <c r="ESJ95" s="516"/>
      <c r="ESK95" s="516"/>
      <c r="ESL95" s="516"/>
      <c r="ESM95" s="516"/>
      <c r="ESN95" s="516"/>
      <c r="ESO95" s="516"/>
      <c r="ESP95" s="516"/>
      <c r="ESQ95" s="516"/>
      <c r="ESR95" s="516"/>
      <c r="ESS95" s="516"/>
      <c r="EST95" s="516"/>
      <c r="ESU95" s="516"/>
      <c r="ESV95" s="516"/>
      <c r="ESW95" s="516"/>
      <c r="ESX95" s="516"/>
      <c r="ESY95" s="516"/>
      <c r="ESZ95" s="516"/>
      <c r="ETA95" s="516"/>
      <c r="ETB95" s="516"/>
      <c r="ETC95" s="516"/>
      <c r="ETD95" s="516"/>
      <c r="ETE95" s="516"/>
      <c r="ETF95" s="516"/>
      <c r="ETG95" s="516"/>
      <c r="ETH95" s="516"/>
      <c r="ETI95" s="516"/>
      <c r="ETJ95" s="516"/>
      <c r="ETK95" s="516"/>
      <c r="ETL95" s="516"/>
      <c r="ETM95" s="516"/>
      <c r="ETN95" s="516"/>
      <c r="ETO95" s="516"/>
      <c r="ETP95" s="516"/>
      <c r="ETQ95" s="516"/>
      <c r="ETR95" s="516"/>
      <c r="ETS95" s="516"/>
      <c r="ETT95" s="516"/>
      <c r="ETU95" s="516"/>
      <c r="ETV95" s="516"/>
      <c r="ETW95" s="516"/>
      <c r="ETX95" s="516"/>
      <c r="ETY95" s="516"/>
      <c r="ETZ95" s="516"/>
      <c r="EUA95" s="516"/>
      <c r="EUB95" s="516"/>
      <c r="EUC95" s="516"/>
      <c r="EUD95" s="516"/>
      <c r="EUE95" s="516"/>
      <c r="EUF95" s="516"/>
      <c r="EUG95" s="516"/>
      <c r="EUH95" s="516"/>
      <c r="EUI95" s="516"/>
      <c r="EUJ95" s="516"/>
      <c r="EUK95" s="516"/>
      <c r="EUL95" s="516"/>
      <c r="EUM95" s="516"/>
      <c r="EUN95" s="516"/>
      <c r="EUO95" s="516"/>
      <c r="EUP95" s="516"/>
      <c r="EUQ95" s="516"/>
      <c r="EUR95" s="516"/>
      <c r="EUS95" s="516"/>
      <c r="EUT95" s="516"/>
      <c r="EUU95" s="516"/>
      <c r="EUV95" s="516"/>
      <c r="EUW95" s="516"/>
      <c r="EUX95" s="516"/>
      <c r="EUY95" s="516"/>
      <c r="EUZ95" s="516"/>
      <c r="EVA95" s="516"/>
      <c r="EVB95" s="516"/>
      <c r="EVC95" s="516"/>
      <c r="EVD95" s="516"/>
      <c r="EVE95" s="516"/>
      <c r="EVF95" s="516"/>
      <c r="EVG95" s="516"/>
      <c r="EVH95" s="516"/>
      <c r="EVI95" s="516"/>
      <c r="EVJ95" s="516"/>
      <c r="EVK95" s="516"/>
      <c r="EVL95" s="516"/>
      <c r="EVM95" s="516"/>
      <c r="EVN95" s="516"/>
      <c r="EVO95" s="516"/>
      <c r="EVP95" s="516"/>
      <c r="EVQ95" s="516"/>
      <c r="EVR95" s="516"/>
      <c r="EVS95" s="516"/>
      <c r="EVT95" s="516"/>
      <c r="EVU95" s="516"/>
      <c r="EVV95" s="516"/>
      <c r="EVW95" s="516"/>
      <c r="EVX95" s="516"/>
      <c r="EVY95" s="516"/>
      <c r="EVZ95" s="516"/>
      <c r="EWA95" s="516"/>
      <c r="EWB95" s="516"/>
      <c r="EWC95" s="516"/>
      <c r="EWD95" s="516"/>
      <c r="EWE95" s="516"/>
      <c r="EWF95" s="516"/>
      <c r="EWG95" s="516"/>
      <c r="EWH95" s="516"/>
      <c r="EWI95" s="516"/>
      <c r="EWJ95" s="516"/>
      <c r="EWK95" s="516"/>
      <c r="EWL95" s="516"/>
      <c r="EWM95" s="516"/>
      <c r="EWN95" s="516"/>
      <c r="EWO95" s="516"/>
      <c r="EWP95" s="516"/>
      <c r="EWQ95" s="516"/>
      <c r="EWR95" s="516"/>
      <c r="EWS95" s="516"/>
      <c r="EWT95" s="516"/>
      <c r="EWU95" s="516"/>
      <c r="EWV95" s="516"/>
      <c r="EWW95" s="516"/>
      <c r="EWX95" s="516"/>
      <c r="EWY95" s="516"/>
      <c r="EWZ95" s="516"/>
      <c r="EXA95" s="516"/>
      <c r="EXB95" s="516"/>
      <c r="EXC95" s="516"/>
      <c r="EXD95" s="516"/>
      <c r="EXE95" s="516"/>
      <c r="EXF95" s="516"/>
      <c r="EXG95" s="516"/>
      <c r="EXH95" s="516"/>
      <c r="EXI95" s="516"/>
      <c r="EXJ95" s="516"/>
      <c r="EXK95" s="516"/>
      <c r="EXL95" s="516"/>
      <c r="EXM95" s="516"/>
      <c r="EXN95" s="516"/>
      <c r="EXO95" s="516"/>
      <c r="EXP95" s="516"/>
      <c r="EXQ95" s="516"/>
      <c r="EXR95" s="516"/>
      <c r="EXS95" s="516"/>
      <c r="EXT95" s="516"/>
      <c r="EXU95" s="516"/>
      <c r="EXV95" s="516"/>
      <c r="EXW95" s="516"/>
      <c r="EXX95" s="516"/>
      <c r="EXY95" s="516"/>
      <c r="EXZ95" s="516"/>
      <c r="EYA95" s="516"/>
      <c r="EYB95" s="516"/>
      <c r="EYC95" s="516"/>
      <c r="EYD95" s="516"/>
      <c r="EYE95" s="516"/>
      <c r="EYF95" s="516"/>
      <c r="EYG95" s="516"/>
      <c r="EYH95" s="516"/>
      <c r="EYI95" s="516"/>
      <c r="EYJ95" s="516"/>
      <c r="EYK95" s="516"/>
      <c r="EYL95" s="516"/>
      <c r="EYM95" s="516"/>
      <c r="EYN95" s="516"/>
      <c r="EYO95" s="516"/>
      <c r="EYP95" s="516"/>
      <c r="EYQ95" s="516"/>
      <c r="EYR95" s="516"/>
      <c r="EYS95" s="516"/>
      <c r="EYT95" s="516"/>
      <c r="EYU95" s="516"/>
      <c r="EYV95" s="516"/>
      <c r="EYW95" s="516"/>
      <c r="EYX95" s="516"/>
      <c r="EYY95" s="516"/>
      <c r="EYZ95" s="516"/>
      <c r="EZA95" s="516"/>
      <c r="EZB95" s="516"/>
      <c r="EZC95" s="516"/>
      <c r="EZD95" s="516"/>
      <c r="EZE95" s="516"/>
      <c r="EZF95" s="516"/>
      <c r="EZG95" s="516"/>
      <c r="EZH95" s="516"/>
      <c r="EZI95" s="516"/>
      <c r="EZJ95" s="516"/>
      <c r="EZK95" s="516"/>
      <c r="EZL95" s="516"/>
      <c r="EZM95" s="516"/>
      <c r="EZN95" s="516"/>
      <c r="EZO95" s="516"/>
      <c r="EZP95" s="516"/>
      <c r="EZQ95" s="516"/>
      <c r="EZR95" s="516"/>
      <c r="EZS95" s="516"/>
      <c r="EZT95" s="516"/>
      <c r="EZU95" s="516"/>
      <c r="EZV95" s="516"/>
      <c r="EZW95" s="516"/>
      <c r="EZX95" s="516"/>
      <c r="EZY95" s="516"/>
      <c r="EZZ95" s="516"/>
      <c r="FAA95" s="516"/>
      <c r="FAB95" s="516"/>
      <c r="FAC95" s="516"/>
      <c r="FAD95" s="516"/>
      <c r="FAE95" s="516"/>
      <c r="FAF95" s="516"/>
      <c r="FAG95" s="516"/>
      <c r="FAH95" s="516"/>
      <c r="FAI95" s="516"/>
      <c r="FAJ95" s="516"/>
      <c r="FAK95" s="516"/>
      <c r="FAL95" s="516"/>
      <c r="FAM95" s="516"/>
      <c r="FAN95" s="516"/>
      <c r="FAO95" s="516"/>
      <c r="FAP95" s="516"/>
      <c r="FAQ95" s="516"/>
      <c r="FAR95" s="516"/>
      <c r="FAS95" s="516"/>
      <c r="FAT95" s="516"/>
      <c r="FAU95" s="516"/>
      <c r="FAV95" s="516"/>
      <c r="FAW95" s="516"/>
      <c r="FAX95" s="516"/>
      <c r="FAY95" s="516"/>
      <c r="FAZ95" s="516"/>
      <c r="FBA95" s="516"/>
      <c r="FBB95" s="516"/>
      <c r="FBC95" s="516"/>
      <c r="FBD95" s="516"/>
      <c r="FBE95" s="516"/>
      <c r="FBF95" s="516"/>
      <c r="FBG95" s="516"/>
      <c r="FBH95" s="516"/>
      <c r="FBI95" s="516"/>
      <c r="FBJ95" s="516"/>
      <c r="FBK95" s="516"/>
      <c r="FBL95" s="516"/>
      <c r="FBM95" s="516"/>
      <c r="FBN95" s="516"/>
      <c r="FBO95" s="516"/>
      <c r="FBP95" s="516"/>
      <c r="FBQ95" s="516"/>
      <c r="FBR95" s="516"/>
      <c r="FBS95" s="516"/>
      <c r="FBT95" s="516"/>
      <c r="FBU95" s="516"/>
      <c r="FBV95" s="516"/>
      <c r="FBW95" s="516"/>
      <c r="FBX95" s="516"/>
      <c r="FBY95" s="516"/>
      <c r="FBZ95" s="516"/>
      <c r="FCA95" s="516"/>
      <c r="FCB95" s="516"/>
      <c r="FCC95" s="516"/>
      <c r="FCD95" s="516"/>
      <c r="FCE95" s="516"/>
      <c r="FCF95" s="516"/>
      <c r="FCG95" s="516"/>
      <c r="FCH95" s="516"/>
      <c r="FCI95" s="516"/>
      <c r="FCJ95" s="516"/>
      <c r="FCK95" s="516"/>
      <c r="FCL95" s="516"/>
      <c r="FCM95" s="516"/>
      <c r="FCN95" s="516"/>
      <c r="FCO95" s="516"/>
      <c r="FCP95" s="516"/>
      <c r="FCQ95" s="516"/>
      <c r="FCR95" s="516"/>
      <c r="FCS95" s="516"/>
      <c r="FCT95" s="516"/>
      <c r="FCU95" s="516"/>
      <c r="FCV95" s="516"/>
      <c r="FCW95" s="516"/>
      <c r="FCX95" s="516"/>
      <c r="FCY95" s="516"/>
      <c r="FCZ95" s="516"/>
      <c r="FDA95" s="516"/>
      <c r="FDB95" s="516"/>
      <c r="FDC95" s="516"/>
      <c r="FDD95" s="516"/>
      <c r="FDE95" s="516"/>
      <c r="FDF95" s="516"/>
      <c r="FDG95" s="516"/>
      <c r="FDH95" s="516"/>
      <c r="FDI95" s="516"/>
      <c r="FDJ95" s="516"/>
      <c r="FDK95" s="516"/>
      <c r="FDL95" s="516"/>
      <c r="FDM95" s="516"/>
      <c r="FDN95" s="516"/>
      <c r="FDO95" s="516"/>
      <c r="FDP95" s="516"/>
      <c r="FDQ95" s="516"/>
      <c r="FDR95" s="516"/>
      <c r="FDS95" s="516"/>
      <c r="FDT95" s="516"/>
      <c r="FDU95" s="516"/>
      <c r="FDV95" s="516"/>
      <c r="FDW95" s="516"/>
      <c r="FDX95" s="516"/>
      <c r="FDY95" s="516"/>
      <c r="FDZ95" s="516"/>
      <c r="FEA95" s="516"/>
      <c r="FEB95" s="516"/>
      <c r="FEC95" s="516"/>
      <c r="FED95" s="516"/>
      <c r="FEE95" s="516"/>
      <c r="FEF95" s="516"/>
      <c r="FEG95" s="516"/>
      <c r="FEH95" s="516"/>
      <c r="FEI95" s="516"/>
      <c r="FEJ95" s="516"/>
      <c r="FEK95" s="516"/>
      <c r="FEL95" s="516"/>
      <c r="FEM95" s="516"/>
      <c r="FEN95" s="516"/>
      <c r="FEO95" s="516"/>
      <c r="FEP95" s="516"/>
      <c r="FEQ95" s="516"/>
      <c r="FER95" s="516"/>
      <c r="FES95" s="516"/>
      <c r="FET95" s="516"/>
      <c r="FEU95" s="516"/>
      <c r="FEV95" s="516"/>
      <c r="FEW95" s="516"/>
      <c r="FEX95" s="516"/>
      <c r="FEY95" s="516"/>
      <c r="FEZ95" s="516"/>
      <c r="FFA95" s="516"/>
      <c r="FFB95" s="516"/>
      <c r="FFC95" s="516"/>
      <c r="FFD95" s="516"/>
      <c r="FFE95" s="516"/>
      <c r="FFF95" s="516"/>
      <c r="FFG95" s="516"/>
      <c r="FFH95" s="516"/>
      <c r="FFI95" s="516"/>
      <c r="FFJ95" s="516"/>
      <c r="FFK95" s="516"/>
      <c r="FFL95" s="516"/>
      <c r="FFM95" s="516"/>
      <c r="FFN95" s="516"/>
      <c r="FFO95" s="516"/>
      <c r="FFP95" s="516"/>
      <c r="FFQ95" s="516"/>
      <c r="FFR95" s="516"/>
      <c r="FFS95" s="516"/>
      <c r="FFT95" s="516"/>
      <c r="FFU95" s="516"/>
      <c r="FFV95" s="516"/>
      <c r="FFW95" s="516"/>
      <c r="FFX95" s="516"/>
      <c r="FFY95" s="516"/>
      <c r="FFZ95" s="516"/>
      <c r="FGA95" s="516"/>
      <c r="FGB95" s="516"/>
      <c r="FGC95" s="516"/>
      <c r="FGD95" s="516"/>
      <c r="FGE95" s="516"/>
      <c r="FGF95" s="516"/>
      <c r="FGG95" s="516"/>
      <c r="FGH95" s="516"/>
      <c r="FGI95" s="516"/>
      <c r="FGJ95" s="516"/>
      <c r="FGK95" s="516"/>
      <c r="FGL95" s="516"/>
      <c r="FGM95" s="516"/>
      <c r="FGN95" s="516"/>
      <c r="FGO95" s="516"/>
      <c r="FGP95" s="516"/>
      <c r="FGQ95" s="516"/>
      <c r="FGR95" s="516"/>
      <c r="FGS95" s="516"/>
      <c r="FGT95" s="516"/>
      <c r="FGU95" s="516"/>
      <c r="FGV95" s="516"/>
      <c r="FGW95" s="516"/>
      <c r="FGX95" s="516"/>
      <c r="FGY95" s="516"/>
      <c r="FGZ95" s="516"/>
      <c r="FHA95" s="516"/>
      <c r="FHB95" s="516"/>
      <c r="FHC95" s="516"/>
      <c r="FHD95" s="516"/>
      <c r="FHE95" s="516"/>
      <c r="FHF95" s="516"/>
      <c r="FHG95" s="516"/>
      <c r="FHH95" s="516"/>
      <c r="FHI95" s="516"/>
      <c r="FHJ95" s="516"/>
      <c r="FHK95" s="516"/>
      <c r="FHL95" s="516"/>
      <c r="FHM95" s="516"/>
      <c r="FHN95" s="516"/>
      <c r="FHO95" s="516"/>
      <c r="FHP95" s="516"/>
      <c r="FHQ95" s="516"/>
      <c r="FHR95" s="516"/>
      <c r="FHS95" s="516"/>
      <c r="FHT95" s="516"/>
      <c r="FHU95" s="516"/>
      <c r="FHV95" s="516"/>
      <c r="FHW95" s="516"/>
      <c r="FHX95" s="516"/>
      <c r="FHY95" s="516"/>
      <c r="FHZ95" s="516"/>
      <c r="FIA95" s="516"/>
      <c r="FIB95" s="516"/>
      <c r="FIC95" s="516"/>
      <c r="FID95" s="516"/>
      <c r="FIE95" s="516"/>
      <c r="FIF95" s="516"/>
      <c r="FIG95" s="516"/>
      <c r="FIH95" s="516"/>
      <c r="FII95" s="516"/>
      <c r="FIJ95" s="516"/>
      <c r="FIK95" s="516"/>
      <c r="FIL95" s="516"/>
      <c r="FIM95" s="516"/>
      <c r="FIN95" s="516"/>
      <c r="FIO95" s="516"/>
      <c r="FIP95" s="516"/>
      <c r="FIQ95" s="516"/>
      <c r="FIR95" s="516"/>
      <c r="FIS95" s="516"/>
      <c r="FIT95" s="516"/>
      <c r="FIU95" s="516"/>
      <c r="FIV95" s="516"/>
      <c r="FIW95" s="516"/>
      <c r="FIX95" s="516"/>
      <c r="FIY95" s="516"/>
      <c r="FIZ95" s="516"/>
      <c r="FJA95" s="516"/>
      <c r="FJB95" s="516"/>
      <c r="FJC95" s="516"/>
      <c r="FJD95" s="516"/>
      <c r="FJE95" s="516"/>
      <c r="FJF95" s="516"/>
      <c r="FJG95" s="516"/>
      <c r="FJH95" s="516"/>
      <c r="FJI95" s="516"/>
      <c r="FJJ95" s="516"/>
      <c r="FJK95" s="516"/>
      <c r="FJL95" s="516"/>
      <c r="FJM95" s="516"/>
      <c r="FJN95" s="516"/>
      <c r="FJO95" s="516"/>
      <c r="FJP95" s="516"/>
      <c r="FJQ95" s="516"/>
      <c r="FJR95" s="516"/>
      <c r="FJS95" s="516"/>
      <c r="FJT95" s="516"/>
      <c r="FJU95" s="516"/>
      <c r="FJV95" s="516"/>
      <c r="FJW95" s="516"/>
      <c r="FJX95" s="516"/>
      <c r="FJY95" s="516"/>
      <c r="FJZ95" s="516"/>
      <c r="FKA95" s="516"/>
      <c r="FKB95" s="516"/>
      <c r="FKC95" s="516"/>
      <c r="FKD95" s="516"/>
      <c r="FKE95" s="516"/>
      <c r="FKF95" s="516"/>
      <c r="FKG95" s="516"/>
      <c r="FKH95" s="516"/>
      <c r="FKI95" s="516"/>
      <c r="FKJ95" s="516"/>
      <c r="FKK95" s="516"/>
      <c r="FKL95" s="516"/>
      <c r="FKM95" s="516"/>
      <c r="FKN95" s="516"/>
      <c r="FKO95" s="516"/>
      <c r="FKP95" s="516"/>
      <c r="FKQ95" s="516"/>
      <c r="FKR95" s="516"/>
      <c r="FKS95" s="516"/>
      <c r="FKT95" s="516"/>
      <c r="FKU95" s="516"/>
      <c r="FKV95" s="516"/>
      <c r="FKW95" s="516"/>
      <c r="FKX95" s="516"/>
      <c r="FKY95" s="516"/>
      <c r="FKZ95" s="516"/>
      <c r="FLA95" s="516"/>
      <c r="FLB95" s="516"/>
      <c r="FLC95" s="516"/>
      <c r="FLD95" s="516"/>
      <c r="FLE95" s="516"/>
      <c r="FLF95" s="516"/>
      <c r="FLG95" s="516"/>
      <c r="FLH95" s="516"/>
      <c r="FLI95" s="516"/>
      <c r="FLJ95" s="516"/>
      <c r="FLK95" s="516"/>
      <c r="FLL95" s="516"/>
      <c r="FLM95" s="516"/>
      <c r="FLN95" s="516"/>
      <c r="FLO95" s="516"/>
      <c r="FLP95" s="516"/>
      <c r="FLQ95" s="516"/>
      <c r="FLR95" s="516"/>
      <c r="FLS95" s="516"/>
      <c r="FLT95" s="516"/>
      <c r="FLU95" s="516"/>
      <c r="FLV95" s="516"/>
      <c r="FLW95" s="516"/>
      <c r="FLX95" s="516"/>
      <c r="FLY95" s="516"/>
      <c r="FLZ95" s="516"/>
      <c r="FMA95" s="516"/>
      <c r="FMB95" s="516"/>
      <c r="FMC95" s="516"/>
      <c r="FMD95" s="516"/>
      <c r="FME95" s="516"/>
      <c r="FMF95" s="516"/>
      <c r="FMG95" s="516"/>
      <c r="FMH95" s="516"/>
      <c r="FMI95" s="516"/>
      <c r="FMJ95" s="516"/>
      <c r="FMK95" s="516"/>
      <c r="FML95" s="516"/>
      <c r="FMM95" s="516"/>
      <c r="FMN95" s="516"/>
      <c r="FMO95" s="516"/>
      <c r="FMP95" s="516"/>
      <c r="FMQ95" s="516"/>
      <c r="FMR95" s="516"/>
      <c r="FMS95" s="516"/>
      <c r="FMT95" s="516"/>
      <c r="FMU95" s="516"/>
      <c r="FMV95" s="516"/>
      <c r="FMW95" s="516"/>
      <c r="FMX95" s="516"/>
      <c r="FMY95" s="516"/>
      <c r="FMZ95" s="516"/>
      <c r="FNA95" s="516"/>
      <c r="FNB95" s="516"/>
      <c r="FNC95" s="516"/>
      <c r="FND95" s="516"/>
      <c r="FNE95" s="516"/>
      <c r="FNF95" s="516"/>
      <c r="FNG95" s="516"/>
      <c r="FNH95" s="516"/>
      <c r="FNI95" s="516"/>
      <c r="FNJ95" s="516"/>
      <c r="FNK95" s="516"/>
      <c r="FNL95" s="516"/>
      <c r="FNM95" s="516"/>
      <c r="FNN95" s="516"/>
      <c r="FNO95" s="516"/>
      <c r="FNP95" s="516"/>
      <c r="FNQ95" s="516"/>
      <c r="FNR95" s="516"/>
      <c r="FNS95" s="516"/>
      <c r="FNT95" s="516"/>
      <c r="FNU95" s="516"/>
      <c r="FNV95" s="516"/>
      <c r="FNW95" s="516"/>
      <c r="FNX95" s="516"/>
      <c r="FNY95" s="516"/>
      <c r="FNZ95" s="516"/>
      <c r="FOA95" s="516"/>
      <c r="FOB95" s="516"/>
      <c r="FOC95" s="516"/>
      <c r="FOD95" s="516"/>
      <c r="FOE95" s="516"/>
      <c r="FOF95" s="516"/>
      <c r="FOG95" s="516"/>
      <c r="FOH95" s="516"/>
      <c r="FOI95" s="516"/>
      <c r="FOJ95" s="516"/>
      <c r="FOK95" s="516"/>
      <c r="FOL95" s="516"/>
      <c r="FOM95" s="516"/>
      <c r="FON95" s="516"/>
      <c r="FOO95" s="516"/>
      <c r="FOP95" s="516"/>
      <c r="FOQ95" s="516"/>
      <c r="FOR95" s="516"/>
      <c r="FOS95" s="516"/>
      <c r="FOT95" s="516"/>
      <c r="FOU95" s="516"/>
      <c r="FOV95" s="516"/>
      <c r="FOW95" s="516"/>
      <c r="FOX95" s="516"/>
      <c r="FOY95" s="516"/>
      <c r="FOZ95" s="516"/>
      <c r="FPA95" s="516"/>
      <c r="FPB95" s="516"/>
      <c r="FPC95" s="516"/>
      <c r="FPD95" s="516"/>
      <c r="FPE95" s="516"/>
      <c r="FPF95" s="516"/>
      <c r="FPG95" s="516"/>
      <c r="FPH95" s="516"/>
      <c r="FPI95" s="516"/>
      <c r="FPJ95" s="516"/>
      <c r="FPK95" s="516"/>
      <c r="FPL95" s="516"/>
      <c r="FPM95" s="516"/>
      <c r="FPN95" s="516"/>
      <c r="FPO95" s="516"/>
      <c r="FPP95" s="516"/>
      <c r="FPQ95" s="516"/>
      <c r="FPR95" s="516"/>
      <c r="FPS95" s="516"/>
      <c r="FPT95" s="516"/>
      <c r="FPU95" s="516"/>
      <c r="FPV95" s="516"/>
      <c r="FPW95" s="516"/>
      <c r="FPX95" s="516"/>
      <c r="FPY95" s="516"/>
      <c r="FPZ95" s="516"/>
      <c r="FQA95" s="516"/>
      <c r="FQB95" s="516"/>
      <c r="FQC95" s="516"/>
      <c r="FQD95" s="516"/>
      <c r="FQE95" s="516"/>
      <c r="FQF95" s="516"/>
      <c r="FQG95" s="516"/>
      <c r="FQH95" s="516"/>
      <c r="FQI95" s="516"/>
      <c r="FQJ95" s="516"/>
      <c r="FQK95" s="516"/>
      <c r="FQL95" s="516"/>
      <c r="FQM95" s="516"/>
      <c r="FQN95" s="516"/>
      <c r="FQO95" s="516"/>
      <c r="FQP95" s="516"/>
      <c r="FQQ95" s="516"/>
      <c r="FQR95" s="516"/>
      <c r="FQS95" s="516"/>
      <c r="FQT95" s="516"/>
      <c r="FQU95" s="516"/>
      <c r="FQV95" s="516"/>
      <c r="FQW95" s="516"/>
      <c r="FQX95" s="516"/>
      <c r="FQY95" s="516"/>
      <c r="FQZ95" s="516"/>
      <c r="FRA95" s="516"/>
      <c r="FRB95" s="516"/>
      <c r="FRC95" s="516"/>
      <c r="FRD95" s="516"/>
      <c r="FRE95" s="516"/>
      <c r="FRF95" s="516"/>
      <c r="FRG95" s="516"/>
      <c r="FRH95" s="516"/>
      <c r="FRI95" s="516"/>
      <c r="FRJ95" s="516"/>
      <c r="FRK95" s="516"/>
      <c r="FRL95" s="516"/>
      <c r="FRM95" s="516"/>
      <c r="FRN95" s="516"/>
      <c r="FRO95" s="516"/>
      <c r="FRP95" s="516"/>
      <c r="FRQ95" s="516"/>
      <c r="FRR95" s="516"/>
      <c r="FRS95" s="516"/>
      <c r="FRT95" s="516"/>
      <c r="FRU95" s="516"/>
      <c r="FRV95" s="516"/>
      <c r="FRW95" s="516"/>
      <c r="FRX95" s="516"/>
      <c r="FRY95" s="516"/>
      <c r="FRZ95" s="516"/>
      <c r="FSA95" s="516"/>
      <c r="FSB95" s="516"/>
      <c r="FSC95" s="516"/>
      <c r="FSD95" s="516"/>
      <c r="FSE95" s="516"/>
      <c r="FSF95" s="516"/>
      <c r="FSG95" s="516"/>
      <c r="FSH95" s="516"/>
      <c r="FSI95" s="516"/>
      <c r="FSJ95" s="516"/>
      <c r="FSK95" s="516"/>
      <c r="FSL95" s="516"/>
      <c r="FSM95" s="516"/>
      <c r="FSN95" s="516"/>
      <c r="FSO95" s="516"/>
      <c r="FSP95" s="516"/>
      <c r="FSQ95" s="516"/>
      <c r="FSR95" s="516"/>
      <c r="FSS95" s="516"/>
      <c r="FST95" s="516"/>
      <c r="FSU95" s="516"/>
      <c r="FSV95" s="516"/>
      <c r="FSW95" s="516"/>
      <c r="FSX95" s="516"/>
      <c r="FSY95" s="516"/>
      <c r="FSZ95" s="516"/>
      <c r="FTA95" s="516"/>
      <c r="FTB95" s="516"/>
      <c r="FTC95" s="516"/>
      <c r="FTD95" s="516"/>
      <c r="FTE95" s="516"/>
      <c r="FTF95" s="516"/>
      <c r="FTG95" s="516"/>
      <c r="FTH95" s="516"/>
      <c r="FTI95" s="516"/>
      <c r="FTJ95" s="516"/>
      <c r="FTK95" s="516"/>
      <c r="FTL95" s="516"/>
      <c r="FTM95" s="516"/>
      <c r="FTN95" s="516"/>
      <c r="FTO95" s="516"/>
      <c r="FTP95" s="516"/>
      <c r="FTQ95" s="516"/>
      <c r="FTR95" s="516"/>
      <c r="FTS95" s="516"/>
      <c r="FTT95" s="516"/>
      <c r="FTU95" s="516"/>
      <c r="FTV95" s="516"/>
      <c r="FTW95" s="516"/>
      <c r="FTX95" s="516"/>
      <c r="FTY95" s="516"/>
      <c r="FTZ95" s="516"/>
      <c r="FUA95" s="516"/>
      <c r="FUB95" s="516"/>
      <c r="FUC95" s="516"/>
      <c r="FUD95" s="516"/>
      <c r="FUE95" s="516"/>
      <c r="FUF95" s="516"/>
      <c r="FUG95" s="516"/>
      <c r="FUH95" s="516"/>
      <c r="FUI95" s="516"/>
      <c r="FUJ95" s="516"/>
      <c r="FUK95" s="516"/>
      <c r="FUL95" s="516"/>
      <c r="FUM95" s="516"/>
      <c r="FUN95" s="516"/>
      <c r="FUO95" s="516"/>
      <c r="FUP95" s="516"/>
      <c r="FUQ95" s="516"/>
      <c r="FUR95" s="516"/>
      <c r="FUS95" s="516"/>
      <c r="FUT95" s="516"/>
      <c r="FUU95" s="516"/>
      <c r="FUV95" s="516"/>
      <c r="FUW95" s="516"/>
      <c r="FUX95" s="516"/>
      <c r="FUY95" s="516"/>
      <c r="FUZ95" s="516"/>
      <c r="FVA95" s="516"/>
      <c r="FVB95" s="516"/>
      <c r="FVC95" s="516"/>
      <c r="FVD95" s="516"/>
      <c r="FVE95" s="516"/>
      <c r="FVF95" s="516"/>
      <c r="FVG95" s="516"/>
      <c r="FVH95" s="516"/>
      <c r="FVI95" s="516"/>
      <c r="FVJ95" s="516"/>
      <c r="FVK95" s="516"/>
      <c r="FVL95" s="516"/>
      <c r="FVM95" s="516"/>
      <c r="FVN95" s="516"/>
      <c r="FVO95" s="516"/>
      <c r="FVP95" s="516"/>
      <c r="FVQ95" s="516"/>
      <c r="FVR95" s="516"/>
      <c r="FVS95" s="516"/>
      <c r="FVT95" s="516"/>
      <c r="FVU95" s="516"/>
      <c r="FVV95" s="516"/>
      <c r="FVW95" s="516"/>
      <c r="FVX95" s="516"/>
      <c r="FVY95" s="516"/>
      <c r="FVZ95" s="516"/>
      <c r="FWA95" s="516"/>
      <c r="FWB95" s="516"/>
      <c r="FWC95" s="516"/>
      <c r="FWD95" s="516"/>
      <c r="FWE95" s="516"/>
      <c r="FWF95" s="516"/>
      <c r="FWG95" s="516"/>
      <c r="FWH95" s="516"/>
      <c r="FWI95" s="516"/>
      <c r="FWJ95" s="516"/>
      <c r="FWK95" s="516"/>
      <c r="FWL95" s="516"/>
      <c r="FWM95" s="516"/>
      <c r="FWN95" s="516"/>
      <c r="FWO95" s="516"/>
      <c r="FWP95" s="516"/>
      <c r="FWQ95" s="516"/>
      <c r="FWR95" s="516"/>
      <c r="FWS95" s="516"/>
      <c r="FWT95" s="516"/>
      <c r="FWU95" s="516"/>
      <c r="FWV95" s="516"/>
      <c r="FWW95" s="516"/>
      <c r="FWX95" s="516"/>
      <c r="FWY95" s="516"/>
      <c r="FWZ95" s="516"/>
      <c r="FXA95" s="516"/>
      <c r="FXB95" s="516"/>
      <c r="FXC95" s="516"/>
      <c r="FXD95" s="516"/>
      <c r="FXE95" s="516"/>
      <c r="FXF95" s="516"/>
      <c r="FXG95" s="516"/>
      <c r="FXH95" s="516"/>
      <c r="FXI95" s="516"/>
      <c r="FXJ95" s="516"/>
      <c r="FXK95" s="516"/>
      <c r="FXL95" s="516"/>
      <c r="FXM95" s="516"/>
      <c r="FXN95" s="516"/>
      <c r="FXO95" s="516"/>
      <c r="FXP95" s="516"/>
      <c r="FXQ95" s="516"/>
      <c r="FXR95" s="516"/>
      <c r="FXS95" s="516"/>
      <c r="FXT95" s="516"/>
      <c r="FXU95" s="516"/>
      <c r="FXV95" s="516"/>
      <c r="FXW95" s="516"/>
      <c r="FXX95" s="516"/>
      <c r="FXY95" s="516"/>
      <c r="FXZ95" s="516"/>
      <c r="FYA95" s="516"/>
      <c r="FYB95" s="516"/>
      <c r="FYC95" s="516"/>
      <c r="FYD95" s="516"/>
      <c r="FYE95" s="516"/>
      <c r="FYF95" s="516"/>
      <c r="FYG95" s="516"/>
      <c r="FYH95" s="516"/>
      <c r="FYI95" s="516"/>
      <c r="FYJ95" s="516"/>
      <c r="FYK95" s="516"/>
      <c r="FYL95" s="516"/>
      <c r="FYM95" s="516"/>
      <c r="FYN95" s="516"/>
      <c r="FYO95" s="516"/>
      <c r="FYP95" s="516"/>
      <c r="FYQ95" s="516"/>
      <c r="FYR95" s="516"/>
      <c r="FYS95" s="516"/>
      <c r="FYT95" s="516"/>
      <c r="FYU95" s="516"/>
      <c r="FYV95" s="516"/>
      <c r="FYW95" s="516"/>
      <c r="FYX95" s="516"/>
      <c r="FYY95" s="516"/>
      <c r="FYZ95" s="516"/>
      <c r="FZA95" s="516"/>
      <c r="FZB95" s="516"/>
      <c r="FZC95" s="516"/>
      <c r="FZD95" s="516"/>
      <c r="FZE95" s="516"/>
      <c r="FZF95" s="516"/>
      <c r="FZG95" s="516"/>
      <c r="FZH95" s="516"/>
      <c r="FZI95" s="516"/>
      <c r="FZJ95" s="516"/>
      <c r="FZK95" s="516"/>
      <c r="FZL95" s="516"/>
      <c r="FZM95" s="516"/>
      <c r="FZN95" s="516"/>
      <c r="FZO95" s="516"/>
      <c r="FZP95" s="516"/>
      <c r="FZQ95" s="516"/>
      <c r="FZR95" s="516"/>
      <c r="FZS95" s="516"/>
      <c r="FZT95" s="516"/>
      <c r="FZU95" s="516"/>
      <c r="FZV95" s="516"/>
      <c r="FZW95" s="516"/>
      <c r="FZX95" s="516"/>
      <c r="FZY95" s="516"/>
      <c r="FZZ95" s="516"/>
      <c r="GAA95" s="516"/>
      <c r="GAB95" s="516"/>
      <c r="GAC95" s="516"/>
      <c r="GAD95" s="516"/>
      <c r="GAE95" s="516"/>
      <c r="GAF95" s="516"/>
      <c r="GAG95" s="516"/>
      <c r="GAH95" s="516"/>
      <c r="GAI95" s="516"/>
      <c r="GAJ95" s="516"/>
      <c r="GAK95" s="516"/>
      <c r="GAL95" s="516"/>
      <c r="GAM95" s="516"/>
      <c r="GAN95" s="516"/>
      <c r="GAO95" s="516"/>
      <c r="GAP95" s="516"/>
      <c r="GAQ95" s="516"/>
      <c r="GAR95" s="516"/>
      <c r="GAS95" s="516"/>
      <c r="GAT95" s="516"/>
      <c r="GAU95" s="516"/>
      <c r="GAV95" s="516"/>
      <c r="GAW95" s="516"/>
      <c r="GAX95" s="516"/>
      <c r="GAY95" s="516"/>
      <c r="GAZ95" s="516"/>
      <c r="GBA95" s="516"/>
      <c r="GBB95" s="516"/>
      <c r="GBC95" s="516"/>
      <c r="GBD95" s="516"/>
      <c r="GBE95" s="516"/>
      <c r="GBF95" s="516"/>
      <c r="GBG95" s="516"/>
      <c r="GBH95" s="516"/>
      <c r="GBI95" s="516"/>
      <c r="GBJ95" s="516"/>
      <c r="GBK95" s="516"/>
      <c r="GBL95" s="516"/>
      <c r="GBM95" s="516"/>
      <c r="GBN95" s="516"/>
      <c r="GBO95" s="516"/>
      <c r="GBP95" s="516"/>
      <c r="GBQ95" s="516"/>
      <c r="GBR95" s="516"/>
      <c r="GBS95" s="516"/>
      <c r="GBT95" s="516"/>
      <c r="GBU95" s="516"/>
      <c r="GBV95" s="516"/>
      <c r="GBW95" s="516"/>
      <c r="GBX95" s="516"/>
      <c r="GBY95" s="516"/>
      <c r="GBZ95" s="516"/>
      <c r="GCA95" s="516"/>
      <c r="GCB95" s="516"/>
      <c r="GCC95" s="516"/>
      <c r="GCD95" s="516"/>
      <c r="GCE95" s="516"/>
      <c r="GCF95" s="516"/>
      <c r="GCG95" s="516"/>
      <c r="GCH95" s="516"/>
      <c r="GCI95" s="516"/>
      <c r="GCJ95" s="516"/>
      <c r="GCK95" s="516"/>
      <c r="GCL95" s="516"/>
      <c r="GCM95" s="516"/>
      <c r="GCN95" s="516"/>
      <c r="GCO95" s="516"/>
      <c r="GCP95" s="516"/>
      <c r="GCQ95" s="516"/>
      <c r="GCR95" s="516"/>
      <c r="GCS95" s="516"/>
      <c r="GCT95" s="516"/>
      <c r="GCU95" s="516"/>
      <c r="GCV95" s="516"/>
      <c r="GCW95" s="516"/>
      <c r="GCX95" s="516"/>
      <c r="GCY95" s="516"/>
      <c r="GCZ95" s="516"/>
      <c r="GDA95" s="516"/>
      <c r="GDB95" s="516"/>
      <c r="GDC95" s="516"/>
      <c r="GDD95" s="516"/>
      <c r="GDE95" s="516"/>
      <c r="GDF95" s="516"/>
      <c r="GDG95" s="516"/>
      <c r="GDH95" s="516"/>
      <c r="GDI95" s="516"/>
      <c r="GDJ95" s="516"/>
      <c r="GDK95" s="516"/>
      <c r="GDL95" s="516"/>
      <c r="GDM95" s="516"/>
      <c r="GDN95" s="516"/>
      <c r="GDO95" s="516"/>
      <c r="GDP95" s="516"/>
      <c r="GDQ95" s="516"/>
      <c r="GDR95" s="516"/>
      <c r="GDS95" s="516"/>
      <c r="GDT95" s="516"/>
      <c r="GDU95" s="516"/>
      <c r="GDV95" s="516"/>
      <c r="GDW95" s="516"/>
      <c r="GDX95" s="516"/>
      <c r="GDY95" s="516"/>
      <c r="GDZ95" s="516"/>
      <c r="GEA95" s="516"/>
      <c r="GEB95" s="516"/>
      <c r="GEC95" s="516"/>
      <c r="GED95" s="516"/>
      <c r="GEE95" s="516"/>
      <c r="GEF95" s="516"/>
      <c r="GEG95" s="516"/>
      <c r="GEH95" s="516"/>
      <c r="GEI95" s="516"/>
      <c r="GEJ95" s="516"/>
      <c r="GEK95" s="516"/>
      <c r="GEL95" s="516"/>
      <c r="GEM95" s="516"/>
      <c r="GEN95" s="516"/>
      <c r="GEO95" s="516"/>
      <c r="GEP95" s="516"/>
      <c r="GEQ95" s="516"/>
      <c r="GER95" s="516"/>
      <c r="GES95" s="516"/>
      <c r="GET95" s="516"/>
      <c r="GEU95" s="516"/>
      <c r="GEV95" s="516"/>
      <c r="GEW95" s="516"/>
      <c r="GEX95" s="516"/>
      <c r="GEY95" s="516"/>
      <c r="GEZ95" s="516"/>
      <c r="GFA95" s="516"/>
      <c r="GFB95" s="516"/>
      <c r="GFC95" s="516"/>
      <c r="GFD95" s="516"/>
      <c r="GFE95" s="516"/>
      <c r="GFF95" s="516"/>
      <c r="GFG95" s="516"/>
      <c r="GFH95" s="516"/>
      <c r="GFI95" s="516"/>
      <c r="GFJ95" s="516"/>
      <c r="GFK95" s="516"/>
      <c r="GFL95" s="516"/>
      <c r="GFM95" s="516"/>
      <c r="GFN95" s="516"/>
      <c r="GFO95" s="516"/>
      <c r="GFP95" s="516"/>
      <c r="GFQ95" s="516"/>
      <c r="GFR95" s="516"/>
      <c r="GFS95" s="516"/>
      <c r="GFT95" s="516"/>
      <c r="GFU95" s="516"/>
      <c r="GFV95" s="516"/>
      <c r="GFW95" s="516"/>
      <c r="GFX95" s="516"/>
      <c r="GFY95" s="516"/>
      <c r="GFZ95" s="516"/>
      <c r="GGA95" s="516"/>
      <c r="GGB95" s="516"/>
      <c r="GGC95" s="516"/>
      <c r="GGD95" s="516"/>
      <c r="GGE95" s="516"/>
      <c r="GGF95" s="516"/>
      <c r="GGG95" s="516"/>
      <c r="GGH95" s="516"/>
      <c r="GGI95" s="516"/>
      <c r="GGJ95" s="516"/>
      <c r="GGK95" s="516"/>
      <c r="GGL95" s="516"/>
      <c r="GGM95" s="516"/>
      <c r="GGN95" s="516"/>
      <c r="GGO95" s="516"/>
      <c r="GGP95" s="516"/>
      <c r="GGQ95" s="516"/>
      <c r="GGR95" s="516"/>
      <c r="GGS95" s="516"/>
      <c r="GGT95" s="516"/>
      <c r="GGU95" s="516"/>
      <c r="GGV95" s="516"/>
      <c r="GGW95" s="516"/>
      <c r="GGX95" s="516"/>
      <c r="GGY95" s="516"/>
      <c r="GGZ95" s="516"/>
      <c r="GHA95" s="516"/>
      <c r="GHB95" s="516"/>
      <c r="GHC95" s="516"/>
      <c r="GHD95" s="516"/>
      <c r="GHE95" s="516"/>
      <c r="GHF95" s="516"/>
      <c r="GHG95" s="516"/>
      <c r="GHH95" s="516"/>
      <c r="GHI95" s="516"/>
      <c r="GHJ95" s="516"/>
      <c r="GHK95" s="516"/>
      <c r="GHL95" s="516"/>
      <c r="GHM95" s="516"/>
      <c r="GHN95" s="516"/>
      <c r="GHO95" s="516"/>
      <c r="GHP95" s="516"/>
      <c r="GHQ95" s="516"/>
      <c r="GHR95" s="516"/>
      <c r="GHS95" s="516"/>
      <c r="GHT95" s="516"/>
      <c r="GHU95" s="516"/>
      <c r="GHV95" s="516"/>
      <c r="GHW95" s="516"/>
      <c r="GHX95" s="516"/>
      <c r="GHY95" s="516"/>
      <c r="GHZ95" s="516"/>
      <c r="GIA95" s="516"/>
      <c r="GIB95" s="516"/>
      <c r="GIC95" s="516"/>
      <c r="GID95" s="516"/>
      <c r="GIE95" s="516"/>
      <c r="GIF95" s="516"/>
      <c r="GIG95" s="516"/>
      <c r="GIH95" s="516"/>
      <c r="GII95" s="516"/>
      <c r="GIJ95" s="516"/>
      <c r="GIK95" s="516"/>
      <c r="GIL95" s="516"/>
      <c r="GIM95" s="516"/>
      <c r="GIN95" s="516"/>
      <c r="GIO95" s="516"/>
      <c r="GIP95" s="516"/>
      <c r="GIQ95" s="516"/>
      <c r="GIR95" s="516"/>
      <c r="GIS95" s="516"/>
      <c r="GIT95" s="516"/>
      <c r="GIU95" s="516"/>
      <c r="GIV95" s="516"/>
      <c r="GIW95" s="516"/>
      <c r="GIX95" s="516"/>
      <c r="GIY95" s="516"/>
      <c r="GIZ95" s="516"/>
      <c r="GJA95" s="516"/>
      <c r="GJB95" s="516"/>
      <c r="GJC95" s="516"/>
      <c r="GJD95" s="516"/>
      <c r="GJE95" s="516"/>
      <c r="GJF95" s="516"/>
      <c r="GJG95" s="516"/>
      <c r="GJH95" s="516"/>
      <c r="GJI95" s="516"/>
      <c r="GJJ95" s="516"/>
      <c r="GJK95" s="516"/>
      <c r="GJL95" s="516"/>
      <c r="GJM95" s="516"/>
      <c r="GJN95" s="516"/>
      <c r="GJO95" s="516"/>
      <c r="GJP95" s="516"/>
      <c r="GJQ95" s="516"/>
      <c r="GJR95" s="516"/>
      <c r="GJS95" s="516"/>
      <c r="GJT95" s="516"/>
      <c r="GJU95" s="516"/>
      <c r="GJV95" s="516"/>
      <c r="GJW95" s="516"/>
      <c r="GJX95" s="516"/>
      <c r="GJY95" s="516"/>
      <c r="GJZ95" s="516"/>
      <c r="GKA95" s="516"/>
      <c r="GKB95" s="516"/>
      <c r="GKC95" s="516"/>
      <c r="GKD95" s="516"/>
      <c r="GKE95" s="516"/>
      <c r="GKF95" s="516"/>
      <c r="GKG95" s="516"/>
      <c r="GKH95" s="516"/>
      <c r="GKI95" s="516"/>
      <c r="GKJ95" s="516"/>
      <c r="GKK95" s="516"/>
      <c r="GKL95" s="516"/>
      <c r="GKM95" s="516"/>
      <c r="GKN95" s="516"/>
      <c r="GKO95" s="516"/>
      <c r="GKP95" s="516"/>
      <c r="GKQ95" s="516"/>
      <c r="GKR95" s="516"/>
      <c r="GKS95" s="516"/>
      <c r="GKT95" s="516"/>
      <c r="GKU95" s="516"/>
      <c r="GKV95" s="516"/>
      <c r="GKW95" s="516"/>
      <c r="GKX95" s="516"/>
      <c r="GKY95" s="516"/>
      <c r="GKZ95" s="516"/>
      <c r="GLA95" s="516"/>
      <c r="GLB95" s="516"/>
      <c r="GLC95" s="516"/>
      <c r="GLD95" s="516"/>
      <c r="GLE95" s="516"/>
      <c r="GLF95" s="516"/>
      <c r="GLG95" s="516"/>
      <c r="GLH95" s="516"/>
      <c r="GLI95" s="516"/>
      <c r="GLJ95" s="516"/>
      <c r="GLK95" s="516"/>
      <c r="GLL95" s="516"/>
      <c r="GLM95" s="516"/>
      <c r="GLN95" s="516"/>
      <c r="GLO95" s="516"/>
      <c r="GLP95" s="516"/>
      <c r="GLQ95" s="516"/>
      <c r="GLR95" s="516"/>
      <c r="GLS95" s="516"/>
      <c r="GLT95" s="516"/>
      <c r="GLU95" s="516"/>
      <c r="GLV95" s="516"/>
      <c r="GLW95" s="516"/>
      <c r="GLX95" s="516"/>
      <c r="GLY95" s="516"/>
      <c r="GLZ95" s="516"/>
      <c r="GMA95" s="516"/>
      <c r="GMB95" s="516"/>
      <c r="GMC95" s="516"/>
      <c r="GMD95" s="516"/>
      <c r="GME95" s="516"/>
      <c r="GMF95" s="516"/>
      <c r="GMG95" s="516"/>
      <c r="GMH95" s="516"/>
      <c r="GMI95" s="516"/>
      <c r="GMJ95" s="516"/>
      <c r="GMK95" s="516"/>
      <c r="GML95" s="516"/>
      <c r="GMM95" s="516"/>
      <c r="GMN95" s="516"/>
      <c r="GMO95" s="516"/>
      <c r="GMP95" s="516"/>
      <c r="GMQ95" s="516"/>
      <c r="GMR95" s="516"/>
      <c r="GMS95" s="516"/>
      <c r="GMT95" s="516"/>
      <c r="GMU95" s="516"/>
      <c r="GMV95" s="516"/>
      <c r="GMW95" s="516"/>
      <c r="GMX95" s="516"/>
      <c r="GMY95" s="516"/>
      <c r="GMZ95" s="516"/>
      <c r="GNA95" s="516"/>
      <c r="GNB95" s="516"/>
      <c r="GNC95" s="516"/>
      <c r="GND95" s="516"/>
      <c r="GNE95" s="516"/>
      <c r="GNF95" s="516"/>
      <c r="GNG95" s="516"/>
      <c r="GNH95" s="516"/>
      <c r="GNI95" s="516"/>
      <c r="GNJ95" s="516"/>
      <c r="GNK95" s="516"/>
      <c r="GNL95" s="516"/>
      <c r="GNM95" s="516"/>
      <c r="GNN95" s="516"/>
      <c r="GNO95" s="516"/>
      <c r="GNP95" s="516"/>
      <c r="GNQ95" s="516"/>
      <c r="GNR95" s="516"/>
      <c r="GNS95" s="516"/>
      <c r="GNT95" s="516"/>
      <c r="GNU95" s="516"/>
      <c r="GNV95" s="516"/>
      <c r="GNW95" s="516"/>
      <c r="GNX95" s="516"/>
      <c r="GNY95" s="516"/>
      <c r="GNZ95" s="516"/>
      <c r="GOA95" s="516"/>
      <c r="GOB95" s="516"/>
      <c r="GOC95" s="516"/>
      <c r="GOD95" s="516"/>
      <c r="GOE95" s="516"/>
      <c r="GOF95" s="516"/>
      <c r="GOG95" s="516"/>
      <c r="GOH95" s="516"/>
      <c r="GOI95" s="516"/>
      <c r="GOJ95" s="516"/>
      <c r="GOK95" s="516"/>
      <c r="GOL95" s="516"/>
      <c r="GOM95" s="516"/>
      <c r="GON95" s="516"/>
      <c r="GOO95" s="516"/>
      <c r="GOP95" s="516"/>
      <c r="GOQ95" s="516"/>
      <c r="GOR95" s="516"/>
      <c r="GOS95" s="516"/>
      <c r="GOT95" s="516"/>
      <c r="GOU95" s="516"/>
      <c r="GOV95" s="516"/>
      <c r="GOW95" s="516"/>
      <c r="GOX95" s="516"/>
      <c r="GOY95" s="516"/>
      <c r="GOZ95" s="516"/>
      <c r="GPA95" s="516"/>
      <c r="GPB95" s="516"/>
      <c r="GPC95" s="516"/>
      <c r="GPD95" s="516"/>
      <c r="GPE95" s="516"/>
      <c r="GPF95" s="516"/>
      <c r="GPG95" s="516"/>
      <c r="GPH95" s="516"/>
      <c r="GPI95" s="516"/>
      <c r="GPJ95" s="516"/>
      <c r="GPK95" s="516"/>
      <c r="GPL95" s="516"/>
      <c r="GPM95" s="516"/>
      <c r="GPN95" s="516"/>
      <c r="GPO95" s="516"/>
      <c r="GPP95" s="516"/>
      <c r="GPQ95" s="516"/>
      <c r="GPR95" s="516"/>
      <c r="GPS95" s="516"/>
      <c r="GPT95" s="516"/>
      <c r="GPU95" s="516"/>
      <c r="GPV95" s="516"/>
      <c r="GPW95" s="516"/>
      <c r="GPX95" s="516"/>
      <c r="GPY95" s="516"/>
      <c r="GPZ95" s="516"/>
      <c r="GQA95" s="516"/>
      <c r="GQB95" s="516"/>
      <c r="GQC95" s="516"/>
      <c r="GQD95" s="516"/>
      <c r="GQE95" s="516"/>
      <c r="GQF95" s="516"/>
      <c r="GQG95" s="516"/>
      <c r="GQH95" s="516"/>
      <c r="GQI95" s="516"/>
      <c r="GQJ95" s="516"/>
      <c r="GQK95" s="516"/>
      <c r="GQL95" s="516"/>
      <c r="GQM95" s="516"/>
      <c r="GQN95" s="516"/>
      <c r="GQO95" s="516"/>
      <c r="GQP95" s="516"/>
      <c r="GQQ95" s="516"/>
      <c r="GQR95" s="516"/>
      <c r="GQS95" s="516"/>
      <c r="GQT95" s="516"/>
      <c r="GQU95" s="516"/>
      <c r="GQV95" s="516"/>
      <c r="GQW95" s="516"/>
      <c r="GQX95" s="516"/>
      <c r="GQY95" s="516"/>
      <c r="GQZ95" s="516"/>
      <c r="GRA95" s="516"/>
      <c r="GRB95" s="516"/>
      <c r="GRC95" s="516"/>
      <c r="GRD95" s="516"/>
      <c r="GRE95" s="516"/>
      <c r="GRF95" s="516"/>
      <c r="GRG95" s="516"/>
      <c r="GRH95" s="516"/>
      <c r="GRI95" s="516"/>
      <c r="GRJ95" s="516"/>
      <c r="GRK95" s="516"/>
      <c r="GRL95" s="516"/>
      <c r="GRM95" s="516"/>
      <c r="GRN95" s="516"/>
      <c r="GRO95" s="516"/>
      <c r="GRP95" s="516"/>
      <c r="GRQ95" s="516"/>
      <c r="GRR95" s="516"/>
      <c r="GRS95" s="516"/>
      <c r="GRT95" s="516"/>
      <c r="GRU95" s="516"/>
      <c r="GRV95" s="516"/>
      <c r="GRW95" s="516"/>
      <c r="GRX95" s="516"/>
      <c r="GRY95" s="516"/>
      <c r="GRZ95" s="516"/>
      <c r="GSA95" s="516"/>
      <c r="GSB95" s="516"/>
      <c r="GSC95" s="516"/>
      <c r="GSD95" s="516"/>
      <c r="GSE95" s="516"/>
      <c r="GSF95" s="516"/>
      <c r="GSG95" s="516"/>
      <c r="GSH95" s="516"/>
      <c r="GSI95" s="516"/>
      <c r="GSJ95" s="516"/>
      <c r="GSK95" s="516"/>
      <c r="GSL95" s="516"/>
      <c r="GSM95" s="516"/>
      <c r="GSN95" s="516"/>
      <c r="GSO95" s="516"/>
      <c r="GSP95" s="516"/>
      <c r="GSQ95" s="516"/>
      <c r="GSR95" s="516"/>
      <c r="GSS95" s="516"/>
      <c r="GST95" s="516"/>
      <c r="GSU95" s="516"/>
      <c r="GSV95" s="516"/>
      <c r="GSW95" s="516"/>
      <c r="GSX95" s="516"/>
      <c r="GSY95" s="516"/>
      <c r="GSZ95" s="516"/>
      <c r="GTA95" s="516"/>
      <c r="GTB95" s="516"/>
      <c r="GTC95" s="516"/>
      <c r="GTD95" s="516"/>
      <c r="GTE95" s="516"/>
      <c r="GTF95" s="516"/>
      <c r="GTG95" s="516"/>
      <c r="GTH95" s="516"/>
      <c r="GTI95" s="516"/>
      <c r="GTJ95" s="516"/>
      <c r="GTK95" s="516"/>
      <c r="GTL95" s="516"/>
      <c r="GTM95" s="516"/>
      <c r="GTN95" s="516"/>
      <c r="GTO95" s="516"/>
      <c r="GTP95" s="516"/>
      <c r="GTQ95" s="516"/>
      <c r="GTR95" s="516"/>
      <c r="GTS95" s="516"/>
      <c r="GTT95" s="516"/>
      <c r="GTU95" s="516"/>
      <c r="GTV95" s="516"/>
      <c r="GTW95" s="516"/>
      <c r="GTX95" s="516"/>
      <c r="GTY95" s="516"/>
      <c r="GTZ95" s="516"/>
      <c r="GUA95" s="516"/>
      <c r="GUB95" s="516"/>
      <c r="GUC95" s="516"/>
      <c r="GUD95" s="516"/>
      <c r="GUE95" s="516"/>
      <c r="GUF95" s="516"/>
      <c r="GUG95" s="516"/>
      <c r="GUH95" s="516"/>
      <c r="GUI95" s="516"/>
      <c r="GUJ95" s="516"/>
      <c r="GUK95" s="516"/>
      <c r="GUL95" s="516"/>
      <c r="GUM95" s="516"/>
      <c r="GUN95" s="516"/>
      <c r="GUO95" s="516"/>
      <c r="GUP95" s="516"/>
      <c r="GUQ95" s="516"/>
      <c r="GUR95" s="516"/>
      <c r="GUS95" s="516"/>
      <c r="GUT95" s="516"/>
      <c r="GUU95" s="516"/>
      <c r="GUV95" s="516"/>
      <c r="GUW95" s="516"/>
      <c r="GUX95" s="516"/>
      <c r="GUY95" s="516"/>
      <c r="GUZ95" s="516"/>
      <c r="GVA95" s="516"/>
      <c r="GVB95" s="516"/>
      <c r="GVC95" s="516"/>
      <c r="GVD95" s="516"/>
      <c r="GVE95" s="516"/>
      <c r="GVF95" s="516"/>
      <c r="GVG95" s="516"/>
      <c r="GVH95" s="516"/>
      <c r="GVI95" s="516"/>
      <c r="GVJ95" s="516"/>
      <c r="GVK95" s="516"/>
      <c r="GVL95" s="516"/>
      <c r="GVM95" s="516"/>
      <c r="GVN95" s="516"/>
      <c r="GVO95" s="516"/>
      <c r="GVP95" s="516"/>
      <c r="GVQ95" s="516"/>
      <c r="GVR95" s="516"/>
      <c r="GVS95" s="516"/>
      <c r="GVT95" s="516"/>
      <c r="GVU95" s="516"/>
      <c r="GVV95" s="516"/>
      <c r="GVW95" s="516"/>
      <c r="GVX95" s="516"/>
      <c r="GVY95" s="516"/>
      <c r="GVZ95" s="516"/>
      <c r="GWA95" s="516"/>
      <c r="GWB95" s="516"/>
      <c r="GWC95" s="516"/>
      <c r="GWD95" s="516"/>
      <c r="GWE95" s="516"/>
      <c r="GWF95" s="516"/>
      <c r="GWG95" s="516"/>
      <c r="GWH95" s="516"/>
      <c r="GWI95" s="516"/>
      <c r="GWJ95" s="516"/>
      <c r="GWK95" s="516"/>
      <c r="GWL95" s="516"/>
      <c r="GWM95" s="516"/>
      <c r="GWN95" s="516"/>
      <c r="GWO95" s="516"/>
      <c r="GWP95" s="516"/>
      <c r="GWQ95" s="516"/>
      <c r="GWR95" s="516"/>
      <c r="GWS95" s="516"/>
      <c r="GWT95" s="516"/>
      <c r="GWU95" s="516"/>
      <c r="GWV95" s="516"/>
      <c r="GWW95" s="516"/>
      <c r="GWX95" s="516"/>
      <c r="GWY95" s="516"/>
      <c r="GWZ95" s="516"/>
      <c r="GXA95" s="516"/>
      <c r="GXB95" s="516"/>
      <c r="GXC95" s="516"/>
      <c r="GXD95" s="516"/>
      <c r="GXE95" s="516"/>
      <c r="GXF95" s="516"/>
      <c r="GXG95" s="516"/>
      <c r="GXH95" s="516"/>
      <c r="GXI95" s="516"/>
      <c r="GXJ95" s="516"/>
      <c r="GXK95" s="516"/>
      <c r="GXL95" s="516"/>
      <c r="GXM95" s="516"/>
      <c r="GXN95" s="516"/>
      <c r="GXO95" s="516"/>
      <c r="GXP95" s="516"/>
      <c r="GXQ95" s="516"/>
      <c r="GXR95" s="516"/>
      <c r="GXS95" s="516"/>
      <c r="GXT95" s="516"/>
      <c r="GXU95" s="516"/>
      <c r="GXV95" s="516"/>
      <c r="GXW95" s="516"/>
      <c r="GXX95" s="516"/>
      <c r="GXY95" s="516"/>
      <c r="GXZ95" s="516"/>
      <c r="GYA95" s="516"/>
      <c r="GYB95" s="516"/>
      <c r="GYC95" s="516"/>
      <c r="GYD95" s="516"/>
      <c r="GYE95" s="516"/>
      <c r="GYF95" s="516"/>
      <c r="GYG95" s="516"/>
      <c r="GYH95" s="516"/>
      <c r="GYI95" s="516"/>
      <c r="GYJ95" s="516"/>
      <c r="GYK95" s="516"/>
      <c r="GYL95" s="516"/>
      <c r="GYM95" s="516"/>
      <c r="GYN95" s="516"/>
      <c r="GYO95" s="516"/>
      <c r="GYP95" s="516"/>
      <c r="GYQ95" s="516"/>
      <c r="GYR95" s="516"/>
      <c r="GYS95" s="516"/>
      <c r="GYT95" s="516"/>
      <c r="GYU95" s="516"/>
      <c r="GYV95" s="516"/>
      <c r="GYW95" s="516"/>
      <c r="GYX95" s="516"/>
      <c r="GYY95" s="516"/>
      <c r="GYZ95" s="516"/>
      <c r="GZA95" s="516"/>
      <c r="GZB95" s="516"/>
      <c r="GZC95" s="516"/>
      <c r="GZD95" s="516"/>
      <c r="GZE95" s="516"/>
      <c r="GZF95" s="516"/>
      <c r="GZG95" s="516"/>
      <c r="GZH95" s="516"/>
      <c r="GZI95" s="516"/>
      <c r="GZJ95" s="516"/>
      <c r="GZK95" s="516"/>
      <c r="GZL95" s="516"/>
      <c r="GZM95" s="516"/>
      <c r="GZN95" s="516"/>
      <c r="GZO95" s="516"/>
      <c r="GZP95" s="516"/>
      <c r="GZQ95" s="516"/>
      <c r="GZR95" s="516"/>
      <c r="GZS95" s="516"/>
      <c r="GZT95" s="516"/>
      <c r="GZU95" s="516"/>
      <c r="GZV95" s="516"/>
      <c r="GZW95" s="516"/>
      <c r="GZX95" s="516"/>
      <c r="GZY95" s="516"/>
      <c r="GZZ95" s="516"/>
      <c r="HAA95" s="516"/>
      <c r="HAB95" s="516"/>
      <c r="HAC95" s="516"/>
      <c r="HAD95" s="516"/>
      <c r="HAE95" s="516"/>
      <c r="HAF95" s="516"/>
      <c r="HAG95" s="516"/>
      <c r="HAH95" s="516"/>
      <c r="HAI95" s="516"/>
      <c r="HAJ95" s="516"/>
      <c r="HAK95" s="516"/>
      <c r="HAL95" s="516"/>
      <c r="HAM95" s="516"/>
      <c r="HAN95" s="516"/>
      <c r="HAO95" s="516"/>
      <c r="HAP95" s="516"/>
      <c r="HAQ95" s="516"/>
      <c r="HAR95" s="516"/>
      <c r="HAS95" s="516"/>
      <c r="HAT95" s="516"/>
      <c r="HAU95" s="516"/>
      <c r="HAV95" s="516"/>
      <c r="HAW95" s="516"/>
      <c r="HAX95" s="516"/>
      <c r="HAY95" s="516"/>
      <c r="HAZ95" s="516"/>
      <c r="HBA95" s="516"/>
      <c r="HBB95" s="516"/>
      <c r="HBC95" s="516"/>
      <c r="HBD95" s="516"/>
      <c r="HBE95" s="516"/>
      <c r="HBF95" s="516"/>
      <c r="HBG95" s="516"/>
      <c r="HBH95" s="516"/>
      <c r="HBI95" s="516"/>
      <c r="HBJ95" s="516"/>
      <c r="HBK95" s="516"/>
      <c r="HBL95" s="516"/>
      <c r="HBM95" s="516"/>
      <c r="HBN95" s="516"/>
      <c r="HBO95" s="516"/>
      <c r="HBP95" s="516"/>
      <c r="HBQ95" s="516"/>
      <c r="HBR95" s="516"/>
      <c r="HBS95" s="516"/>
      <c r="HBT95" s="516"/>
      <c r="HBU95" s="516"/>
      <c r="HBV95" s="516"/>
      <c r="HBW95" s="516"/>
      <c r="HBX95" s="516"/>
      <c r="HBY95" s="516"/>
      <c r="HBZ95" s="516"/>
      <c r="HCA95" s="516"/>
      <c r="HCB95" s="516"/>
      <c r="HCC95" s="516"/>
      <c r="HCD95" s="516"/>
      <c r="HCE95" s="516"/>
      <c r="HCF95" s="516"/>
      <c r="HCG95" s="516"/>
      <c r="HCH95" s="516"/>
      <c r="HCI95" s="516"/>
      <c r="HCJ95" s="516"/>
      <c r="HCK95" s="516"/>
      <c r="HCL95" s="516"/>
      <c r="HCM95" s="516"/>
      <c r="HCN95" s="516"/>
      <c r="HCO95" s="516"/>
      <c r="HCP95" s="516"/>
      <c r="HCQ95" s="516"/>
      <c r="HCR95" s="516"/>
      <c r="HCS95" s="516"/>
      <c r="HCT95" s="516"/>
      <c r="HCU95" s="516"/>
      <c r="HCV95" s="516"/>
      <c r="HCW95" s="516"/>
      <c r="HCX95" s="516"/>
      <c r="HCY95" s="516"/>
      <c r="HCZ95" s="516"/>
      <c r="HDA95" s="516"/>
      <c r="HDB95" s="516"/>
      <c r="HDC95" s="516"/>
      <c r="HDD95" s="516"/>
      <c r="HDE95" s="516"/>
      <c r="HDF95" s="516"/>
      <c r="HDG95" s="516"/>
      <c r="HDH95" s="516"/>
      <c r="HDI95" s="516"/>
      <c r="HDJ95" s="516"/>
      <c r="HDK95" s="516"/>
      <c r="HDL95" s="516"/>
      <c r="HDM95" s="516"/>
      <c r="HDN95" s="516"/>
      <c r="HDO95" s="516"/>
      <c r="HDP95" s="516"/>
      <c r="HDQ95" s="516"/>
      <c r="HDR95" s="516"/>
      <c r="HDS95" s="516"/>
      <c r="HDT95" s="516"/>
      <c r="HDU95" s="516"/>
      <c r="HDV95" s="516"/>
      <c r="HDW95" s="516"/>
      <c r="HDX95" s="516"/>
      <c r="HDY95" s="516"/>
      <c r="HDZ95" s="516"/>
      <c r="HEA95" s="516"/>
      <c r="HEB95" s="516"/>
      <c r="HEC95" s="516"/>
      <c r="HED95" s="516"/>
      <c r="HEE95" s="516"/>
      <c r="HEF95" s="516"/>
      <c r="HEG95" s="516"/>
      <c r="HEH95" s="516"/>
      <c r="HEI95" s="516"/>
      <c r="HEJ95" s="516"/>
      <c r="HEK95" s="516"/>
      <c r="HEL95" s="516"/>
      <c r="HEM95" s="516"/>
      <c r="HEN95" s="516"/>
      <c r="HEO95" s="516"/>
      <c r="HEP95" s="516"/>
      <c r="HEQ95" s="516"/>
      <c r="HER95" s="516"/>
      <c r="HES95" s="516"/>
      <c r="HET95" s="516"/>
      <c r="HEU95" s="516"/>
      <c r="HEV95" s="516"/>
      <c r="HEW95" s="516"/>
      <c r="HEX95" s="516"/>
      <c r="HEY95" s="516"/>
      <c r="HEZ95" s="516"/>
      <c r="HFA95" s="516"/>
      <c r="HFB95" s="516"/>
      <c r="HFC95" s="516"/>
      <c r="HFD95" s="516"/>
      <c r="HFE95" s="516"/>
      <c r="HFF95" s="516"/>
      <c r="HFG95" s="516"/>
      <c r="HFH95" s="516"/>
      <c r="HFI95" s="516"/>
      <c r="HFJ95" s="516"/>
      <c r="HFK95" s="516"/>
      <c r="HFL95" s="516"/>
      <c r="HFM95" s="516"/>
      <c r="HFN95" s="516"/>
      <c r="HFO95" s="516"/>
      <c r="HFP95" s="516"/>
      <c r="HFQ95" s="516"/>
      <c r="HFR95" s="516"/>
      <c r="HFS95" s="516"/>
      <c r="HFT95" s="516"/>
      <c r="HFU95" s="516"/>
      <c r="HFV95" s="516"/>
      <c r="HFW95" s="516"/>
      <c r="HFX95" s="516"/>
      <c r="HFY95" s="516"/>
      <c r="HFZ95" s="516"/>
      <c r="HGA95" s="516"/>
      <c r="HGB95" s="516"/>
      <c r="HGC95" s="516"/>
      <c r="HGD95" s="516"/>
      <c r="HGE95" s="516"/>
      <c r="HGF95" s="516"/>
      <c r="HGG95" s="516"/>
      <c r="HGH95" s="516"/>
      <c r="HGI95" s="516"/>
      <c r="HGJ95" s="516"/>
      <c r="HGK95" s="516"/>
      <c r="HGL95" s="516"/>
      <c r="HGM95" s="516"/>
      <c r="HGN95" s="516"/>
      <c r="HGO95" s="516"/>
      <c r="HGP95" s="516"/>
      <c r="HGQ95" s="516"/>
      <c r="HGR95" s="516"/>
      <c r="HGS95" s="516"/>
      <c r="HGT95" s="516"/>
      <c r="HGU95" s="516"/>
      <c r="HGV95" s="516"/>
      <c r="HGW95" s="516"/>
      <c r="HGX95" s="516"/>
      <c r="HGY95" s="516"/>
      <c r="HGZ95" s="516"/>
      <c r="HHA95" s="516"/>
      <c r="HHB95" s="516"/>
      <c r="HHC95" s="516"/>
      <c r="HHD95" s="516"/>
      <c r="HHE95" s="516"/>
      <c r="HHF95" s="516"/>
      <c r="HHG95" s="516"/>
      <c r="HHH95" s="516"/>
      <c r="HHI95" s="516"/>
      <c r="HHJ95" s="516"/>
      <c r="HHK95" s="516"/>
      <c r="HHL95" s="516"/>
      <c r="HHM95" s="516"/>
      <c r="HHN95" s="516"/>
      <c r="HHO95" s="516"/>
      <c r="HHP95" s="516"/>
      <c r="HHQ95" s="516"/>
      <c r="HHR95" s="516"/>
      <c r="HHS95" s="516"/>
      <c r="HHT95" s="516"/>
      <c r="HHU95" s="516"/>
      <c r="HHV95" s="516"/>
      <c r="HHW95" s="516"/>
      <c r="HHX95" s="516"/>
      <c r="HHY95" s="516"/>
      <c r="HHZ95" s="516"/>
      <c r="HIA95" s="516"/>
      <c r="HIB95" s="516"/>
      <c r="HIC95" s="516"/>
      <c r="HID95" s="516"/>
      <c r="HIE95" s="516"/>
      <c r="HIF95" s="516"/>
      <c r="HIG95" s="516"/>
      <c r="HIH95" s="516"/>
      <c r="HII95" s="516"/>
      <c r="HIJ95" s="516"/>
      <c r="HIK95" s="516"/>
      <c r="HIL95" s="516"/>
      <c r="HIM95" s="516"/>
      <c r="HIN95" s="516"/>
      <c r="HIO95" s="516"/>
      <c r="HIP95" s="516"/>
      <c r="HIQ95" s="516"/>
      <c r="HIR95" s="516"/>
      <c r="HIS95" s="516"/>
      <c r="HIT95" s="516"/>
      <c r="HIU95" s="516"/>
      <c r="HIV95" s="516"/>
      <c r="HIW95" s="516"/>
      <c r="HIX95" s="516"/>
      <c r="HIY95" s="516"/>
      <c r="HIZ95" s="516"/>
      <c r="HJA95" s="516"/>
      <c r="HJB95" s="516"/>
      <c r="HJC95" s="516"/>
      <c r="HJD95" s="516"/>
      <c r="HJE95" s="516"/>
      <c r="HJF95" s="516"/>
      <c r="HJG95" s="516"/>
      <c r="HJH95" s="516"/>
      <c r="HJI95" s="516"/>
      <c r="HJJ95" s="516"/>
      <c r="HJK95" s="516"/>
      <c r="HJL95" s="516"/>
      <c r="HJM95" s="516"/>
      <c r="HJN95" s="516"/>
      <c r="HJO95" s="516"/>
      <c r="HJP95" s="516"/>
      <c r="HJQ95" s="516"/>
      <c r="HJR95" s="516"/>
      <c r="HJS95" s="516"/>
      <c r="HJT95" s="516"/>
      <c r="HJU95" s="516"/>
      <c r="HJV95" s="516"/>
      <c r="HJW95" s="516"/>
      <c r="HJX95" s="516"/>
      <c r="HJY95" s="516"/>
      <c r="HJZ95" s="516"/>
      <c r="HKA95" s="516"/>
      <c r="HKB95" s="516"/>
      <c r="HKC95" s="516"/>
      <c r="HKD95" s="516"/>
      <c r="HKE95" s="516"/>
      <c r="HKF95" s="516"/>
      <c r="HKG95" s="516"/>
      <c r="HKH95" s="516"/>
      <c r="HKI95" s="516"/>
      <c r="HKJ95" s="516"/>
      <c r="HKK95" s="516"/>
      <c r="HKL95" s="516"/>
      <c r="HKM95" s="516"/>
      <c r="HKN95" s="516"/>
      <c r="HKO95" s="516"/>
      <c r="HKP95" s="516"/>
      <c r="HKQ95" s="516"/>
      <c r="HKR95" s="516"/>
      <c r="HKS95" s="516"/>
      <c r="HKT95" s="516"/>
      <c r="HKU95" s="516"/>
      <c r="HKV95" s="516"/>
      <c r="HKW95" s="516"/>
      <c r="HKX95" s="516"/>
      <c r="HKY95" s="516"/>
      <c r="HKZ95" s="516"/>
      <c r="HLA95" s="516"/>
      <c r="HLB95" s="516"/>
      <c r="HLC95" s="516"/>
      <c r="HLD95" s="516"/>
      <c r="HLE95" s="516"/>
      <c r="HLF95" s="516"/>
      <c r="HLG95" s="516"/>
      <c r="HLH95" s="516"/>
      <c r="HLI95" s="516"/>
      <c r="HLJ95" s="516"/>
      <c r="HLK95" s="516"/>
      <c r="HLL95" s="516"/>
      <c r="HLM95" s="516"/>
      <c r="HLN95" s="516"/>
      <c r="HLO95" s="516"/>
      <c r="HLP95" s="516"/>
      <c r="HLQ95" s="516"/>
      <c r="HLR95" s="516"/>
      <c r="HLS95" s="516"/>
      <c r="HLT95" s="516"/>
      <c r="HLU95" s="516"/>
      <c r="HLV95" s="516"/>
      <c r="HLW95" s="516"/>
      <c r="HLX95" s="516"/>
      <c r="HLY95" s="516"/>
      <c r="HLZ95" s="516"/>
      <c r="HMA95" s="516"/>
      <c r="HMB95" s="516"/>
      <c r="HMC95" s="516"/>
      <c r="HMD95" s="516"/>
      <c r="HME95" s="516"/>
      <c r="HMF95" s="516"/>
      <c r="HMG95" s="516"/>
      <c r="HMH95" s="516"/>
      <c r="HMI95" s="516"/>
      <c r="HMJ95" s="516"/>
      <c r="HMK95" s="516"/>
      <c r="HML95" s="516"/>
      <c r="HMM95" s="516"/>
      <c r="HMN95" s="516"/>
      <c r="HMO95" s="516"/>
      <c r="HMP95" s="516"/>
      <c r="HMQ95" s="516"/>
      <c r="HMR95" s="516"/>
      <c r="HMS95" s="516"/>
      <c r="HMT95" s="516"/>
      <c r="HMU95" s="516"/>
      <c r="HMV95" s="516"/>
      <c r="HMW95" s="516"/>
      <c r="HMX95" s="516"/>
      <c r="HMY95" s="516"/>
      <c r="HMZ95" s="516"/>
      <c r="HNA95" s="516"/>
      <c r="HNB95" s="516"/>
      <c r="HNC95" s="516"/>
      <c r="HND95" s="516"/>
      <c r="HNE95" s="516"/>
      <c r="HNF95" s="516"/>
      <c r="HNG95" s="516"/>
      <c r="HNH95" s="516"/>
      <c r="HNI95" s="516"/>
      <c r="HNJ95" s="516"/>
      <c r="HNK95" s="516"/>
      <c r="HNL95" s="516"/>
      <c r="HNM95" s="516"/>
      <c r="HNN95" s="516"/>
      <c r="HNO95" s="516"/>
      <c r="HNP95" s="516"/>
      <c r="HNQ95" s="516"/>
      <c r="HNR95" s="516"/>
      <c r="HNS95" s="516"/>
      <c r="HNT95" s="516"/>
      <c r="HNU95" s="516"/>
      <c r="HNV95" s="516"/>
      <c r="HNW95" s="516"/>
      <c r="HNX95" s="516"/>
      <c r="HNY95" s="516"/>
      <c r="HNZ95" s="516"/>
      <c r="HOA95" s="516"/>
      <c r="HOB95" s="516"/>
      <c r="HOC95" s="516"/>
      <c r="HOD95" s="516"/>
      <c r="HOE95" s="516"/>
      <c r="HOF95" s="516"/>
      <c r="HOG95" s="516"/>
      <c r="HOH95" s="516"/>
      <c r="HOI95" s="516"/>
      <c r="HOJ95" s="516"/>
      <c r="HOK95" s="516"/>
      <c r="HOL95" s="516"/>
      <c r="HOM95" s="516"/>
      <c r="HON95" s="516"/>
      <c r="HOO95" s="516"/>
      <c r="HOP95" s="516"/>
      <c r="HOQ95" s="516"/>
      <c r="HOR95" s="516"/>
      <c r="HOS95" s="516"/>
      <c r="HOT95" s="516"/>
      <c r="HOU95" s="516"/>
      <c r="HOV95" s="516"/>
      <c r="HOW95" s="516"/>
      <c r="HOX95" s="516"/>
      <c r="HOY95" s="516"/>
      <c r="HOZ95" s="516"/>
      <c r="HPA95" s="516"/>
      <c r="HPB95" s="516"/>
      <c r="HPC95" s="516"/>
      <c r="HPD95" s="516"/>
      <c r="HPE95" s="516"/>
      <c r="HPF95" s="516"/>
      <c r="HPG95" s="516"/>
      <c r="HPH95" s="516"/>
      <c r="HPI95" s="516"/>
      <c r="HPJ95" s="516"/>
      <c r="HPK95" s="516"/>
      <c r="HPL95" s="516"/>
      <c r="HPM95" s="516"/>
      <c r="HPN95" s="516"/>
      <c r="HPO95" s="516"/>
      <c r="HPP95" s="516"/>
      <c r="HPQ95" s="516"/>
      <c r="HPR95" s="516"/>
      <c r="HPS95" s="516"/>
      <c r="HPT95" s="516"/>
      <c r="HPU95" s="516"/>
      <c r="HPV95" s="516"/>
      <c r="HPW95" s="516"/>
      <c r="HPX95" s="516"/>
      <c r="HPY95" s="516"/>
      <c r="HPZ95" s="516"/>
      <c r="HQA95" s="516"/>
      <c r="HQB95" s="516"/>
      <c r="HQC95" s="516"/>
      <c r="HQD95" s="516"/>
      <c r="HQE95" s="516"/>
      <c r="HQF95" s="516"/>
      <c r="HQG95" s="516"/>
      <c r="HQH95" s="516"/>
      <c r="HQI95" s="516"/>
      <c r="HQJ95" s="516"/>
      <c r="HQK95" s="516"/>
      <c r="HQL95" s="516"/>
      <c r="HQM95" s="516"/>
      <c r="HQN95" s="516"/>
      <c r="HQO95" s="516"/>
      <c r="HQP95" s="516"/>
      <c r="HQQ95" s="516"/>
      <c r="HQR95" s="516"/>
      <c r="HQS95" s="516"/>
      <c r="HQT95" s="516"/>
      <c r="HQU95" s="516"/>
      <c r="HQV95" s="516"/>
      <c r="HQW95" s="516"/>
      <c r="HQX95" s="516"/>
      <c r="HQY95" s="516"/>
      <c r="HQZ95" s="516"/>
      <c r="HRA95" s="516"/>
      <c r="HRB95" s="516"/>
      <c r="HRC95" s="516"/>
      <c r="HRD95" s="516"/>
      <c r="HRE95" s="516"/>
      <c r="HRF95" s="516"/>
      <c r="HRG95" s="516"/>
      <c r="HRH95" s="516"/>
      <c r="HRI95" s="516"/>
      <c r="HRJ95" s="516"/>
      <c r="HRK95" s="516"/>
      <c r="HRL95" s="516"/>
      <c r="HRM95" s="516"/>
      <c r="HRN95" s="516"/>
      <c r="HRO95" s="516"/>
      <c r="HRP95" s="516"/>
      <c r="HRQ95" s="516"/>
      <c r="HRR95" s="516"/>
      <c r="HRS95" s="516"/>
      <c r="HRT95" s="516"/>
      <c r="HRU95" s="516"/>
      <c r="HRV95" s="516"/>
      <c r="HRW95" s="516"/>
      <c r="HRX95" s="516"/>
      <c r="HRY95" s="516"/>
      <c r="HRZ95" s="516"/>
      <c r="HSA95" s="516"/>
      <c r="HSB95" s="516"/>
      <c r="HSC95" s="516"/>
      <c r="HSD95" s="516"/>
      <c r="HSE95" s="516"/>
      <c r="HSF95" s="516"/>
      <c r="HSG95" s="516"/>
      <c r="HSH95" s="516"/>
      <c r="HSI95" s="516"/>
      <c r="HSJ95" s="516"/>
      <c r="HSK95" s="516"/>
      <c r="HSL95" s="516"/>
      <c r="HSM95" s="516"/>
      <c r="HSN95" s="516"/>
      <c r="HSO95" s="516"/>
      <c r="HSP95" s="516"/>
      <c r="HSQ95" s="516"/>
      <c r="HSR95" s="516"/>
      <c r="HSS95" s="516"/>
      <c r="HST95" s="516"/>
      <c r="HSU95" s="516"/>
      <c r="HSV95" s="516"/>
      <c r="HSW95" s="516"/>
      <c r="HSX95" s="516"/>
      <c r="HSY95" s="516"/>
      <c r="HSZ95" s="516"/>
      <c r="HTA95" s="516"/>
      <c r="HTB95" s="516"/>
      <c r="HTC95" s="516"/>
      <c r="HTD95" s="516"/>
      <c r="HTE95" s="516"/>
      <c r="HTF95" s="516"/>
      <c r="HTG95" s="516"/>
      <c r="HTH95" s="516"/>
      <c r="HTI95" s="516"/>
      <c r="HTJ95" s="516"/>
      <c r="HTK95" s="516"/>
      <c r="HTL95" s="516"/>
      <c r="HTM95" s="516"/>
      <c r="HTN95" s="516"/>
      <c r="HTO95" s="516"/>
      <c r="HTP95" s="516"/>
      <c r="HTQ95" s="516"/>
      <c r="HTR95" s="516"/>
      <c r="HTS95" s="516"/>
      <c r="HTT95" s="516"/>
      <c r="HTU95" s="516"/>
      <c r="HTV95" s="516"/>
      <c r="HTW95" s="516"/>
      <c r="HTX95" s="516"/>
      <c r="HTY95" s="516"/>
      <c r="HTZ95" s="516"/>
      <c r="HUA95" s="516"/>
      <c r="HUB95" s="516"/>
      <c r="HUC95" s="516"/>
      <c r="HUD95" s="516"/>
      <c r="HUE95" s="516"/>
      <c r="HUF95" s="516"/>
      <c r="HUG95" s="516"/>
      <c r="HUH95" s="516"/>
      <c r="HUI95" s="516"/>
      <c r="HUJ95" s="516"/>
      <c r="HUK95" s="516"/>
      <c r="HUL95" s="516"/>
      <c r="HUM95" s="516"/>
      <c r="HUN95" s="516"/>
      <c r="HUO95" s="516"/>
      <c r="HUP95" s="516"/>
      <c r="HUQ95" s="516"/>
      <c r="HUR95" s="516"/>
      <c r="HUS95" s="516"/>
      <c r="HUT95" s="516"/>
      <c r="HUU95" s="516"/>
      <c r="HUV95" s="516"/>
      <c r="HUW95" s="516"/>
      <c r="HUX95" s="516"/>
      <c r="HUY95" s="516"/>
      <c r="HUZ95" s="516"/>
      <c r="HVA95" s="516"/>
      <c r="HVB95" s="516"/>
      <c r="HVC95" s="516"/>
      <c r="HVD95" s="516"/>
      <c r="HVE95" s="516"/>
      <c r="HVF95" s="516"/>
      <c r="HVG95" s="516"/>
      <c r="HVH95" s="516"/>
      <c r="HVI95" s="516"/>
      <c r="HVJ95" s="516"/>
      <c r="HVK95" s="516"/>
      <c r="HVL95" s="516"/>
      <c r="HVM95" s="516"/>
      <c r="HVN95" s="516"/>
      <c r="HVO95" s="516"/>
      <c r="HVP95" s="516"/>
      <c r="HVQ95" s="516"/>
      <c r="HVR95" s="516"/>
      <c r="HVS95" s="516"/>
      <c r="HVT95" s="516"/>
      <c r="HVU95" s="516"/>
      <c r="HVV95" s="516"/>
      <c r="HVW95" s="516"/>
      <c r="HVX95" s="516"/>
      <c r="HVY95" s="516"/>
      <c r="HVZ95" s="516"/>
      <c r="HWA95" s="516"/>
      <c r="HWB95" s="516"/>
      <c r="HWC95" s="516"/>
      <c r="HWD95" s="516"/>
      <c r="HWE95" s="516"/>
      <c r="HWF95" s="516"/>
      <c r="HWG95" s="516"/>
      <c r="HWH95" s="516"/>
      <c r="HWI95" s="516"/>
      <c r="HWJ95" s="516"/>
      <c r="HWK95" s="516"/>
      <c r="HWL95" s="516"/>
      <c r="HWM95" s="516"/>
      <c r="HWN95" s="516"/>
      <c r="HWO95" s="516"/>
      <c r="HWP95" s="516"/>
      <c r="HWQ95" s="516"/>
      <c r="HWR95" s="516"/>
      <c r="HWS95" s="516"/>
      <c r="HWT95" s="516"/>
      <c r="HWU95" s="516"/>
      <c r="HWV95" s="516"/>
      <c r="HWW95" s="516"/>
      <c r="HWX95" s="516"/>
      <c r="HWY95" s="516"/>
      <c r="HWZ95" s="516"/>
      <c r="HXA95" s="516"/>
      <c r="HXB95" s="516"/>
      <c r="HXC95" s="516"/>
      <c r="HXD95" s="516"/>
      <c r="HXE95" s="516"/>
      <c r="HXF95" s="516"/>
      <c r="HXG95" s="516"/>
      <c r="HXH95" s="516"/>
      <c r="HXI95" s="516"/>
      <c r="HXJ95" s="516"/>
      <c r="HXK95" s="516"/>
      <c r="HXL95" s="516"/>
      <c r="HXM95" s="516"/>
      <c r="HXN95" s="516"/>
      <c r="HXO95" s="516"/>
      <c r="HXP95" s="516"/>
      <c r="HXQ95" s="516"/>
      <c r="HXR95" s="516"/>
      <c r="HXS95" s="516"/>
      <c r="HXT95" s="516"/>
      <c r="HXU95" s="516"/>
      <c r="HXV95" s="516"/>
      <c r="HXW95" s="516"/>
      <c r="HXX95" s="516"/>
      <c r="HXY95" s="516"/>
      <c r="HXZ95" s="516"/>
      <c r="HYA95" s="516"/>
      <c r="HYB95" s="516"/>
      <c r="HYC95" s="516"/>
      <c r="HYD95" s="516"/>
      <c r="HYE95" s="516"/>
      <c r="HYF95" s="516"/>
      <c r="HYG95" s="516"/>
      <c r="HYH95" s="516"/>
      <c r="HYI95" s="516"/>
      <c r="HYJ95" s="516"/>
      <c r="HYK95" s="516"/>
      <c r="HYL95" s="516"/>
      <c r="HYM95" s="516"/>
      <c r="HYN95" s="516"/>
      <c r="HYO95" s="516"/>
      <c r="HYP95" s="516"/>
      <c r="HYQ95" s="516"/>
      <c r="HYR95" s="516"/>
      <c r="HYS95" s="516"/>
      <c r="HYT95" s="516"/>
      <c r="HYU95" s="516"/>
      <c r="HYV95" s="516"/>
      <c r="HYW95" s="516"/>
      <c r="HYX95" s="516"/>
      <c r="HYY95" s="516"/>
      <c r="HYZ95" s="516"/>
      <c r="HZA95" s="516"/>
      <c r="HZB95" s="516"/>
      <c r="HZC95" s="516"/>
      <c r="HZD95" s="516"/>
      <c r="HZE95" s="516"/>
      <c r="HZF95" s="516"/>
      <c r="HZG95" s="516"/>
      <c r="HZH95" s="516"/>
      <c r="HZI95" s="516"/>
      <c r="HZJ95" s="516"/>
      <c r="HZK95" s="516"/>
      <c r="HZL95" s="516"/>
      <c r="HZM95" s="516"/>
      <c r="HZN95" s="516"/>
      <c r="HZO95" s="516"/>
      <c r="HZP95" s="516"/>
      <c r="HZQ95" s="516"/>
      <c r="HZR95" s="516"/>
      <c r="HZS95" s="516"/>
      <c r="HZT95" s="516"/>
      <c r="HZU95" s="516"/>
      <c r="HZV95" s="516"/>
      <c r="HZW95" s="516"/>
      <c r="HZX95" s="516"/>
      <c r="HZY95" s="516"/>
      <c r="HZZ95" s="516"/>
      <c r="IAA95" s="516"/>
      <c r="IAB95" s="516"/>
      <c r="IAC95" s="516"/>
      <c r="IAD95" s="516"/>
      <c r="IAE95" s="516"/>
      <c r="IAF95" s="516"/>
      <c r="IAG95" s="516"/>
      <c r="IAH95" s="516"/>
      <c r="IAI95" s="516"/>
      <c r="IAJ95" s="516"/>
      <c r="IAK95" s="516"/>
      <c r="IAL95" s="516"/>
      <c r="IAM95" s="516"/>
      <c r="IAN95" s="516"/>
      <c r="IAO95" s="516"/>
      <c r="IAP95" s="516"/>
      <c r="IAQ95" s="516"/>
      <c r="IAR95" s="516"/>
      <c r="IAS95" s="516"/>
      <c r="IAT95" s="516"/>
      <c r="IAU95" s="516"/>
      <c r="IAV95" s="516"/>
      <c r="IAW95" s="516"/>
      <c r="IAX95" s="516"/>
      <c r="IAY95" s="516"/>
      <c r="IAZ95" s="516"/>
      <c r="IBA95" s="516"/>
      <c r="IBB95" s="516"/>
      <c r="IBC95" s="516"/>
      <c r="IBD95" s="516"/>
      <c r="IBE95" s="516"/>
      <c r="IBF95" s="516"/>
      <c r="IBG95" s="516"/>
      <c r="IBH95" s="516"/>
      <c r="IBI95" s="516"/>
      <c r="IBJ95" s="516"/>
      <c r="IBK95" s="516"/>
      <c r="IBL95" s="516"/>
      <c r="IBM95" s="516"/>
      <c r="IBN95" s="516"/>
      <c r="IBO95" s="516"/>
      <c r="IBP95" s="516"/>
      <c r="IBQ95" s="516"/>
      <c r="IBR95" s="516"/>
      <c r="IBS95" s="516"/>
      <c r="IBT95" s="516"/>
      <c r="IBU95" s="516"/>
      <c r="IBV95" s="516"/>
      <c r="IBW95" s="516"/>
      <c r="IBX95" s="516"/>
      <c r="IBY95" s="516"/>
      <c r="IBZ95" s="516"/>
      <c r="ICA95" s="516"/>
      <c r="ICB95" s="516"/>
      <c r="ICC95" s="516"/>
      <c r="ICD95" s="516"/>
      <c r="ICE95" s="516"/>
      <c r="ICF95" s="516"/>
      <c r="ICG95" s="516"/>
      <c r="ICH95" s="516"/>
      <c r="ICI95" s="516"/>
      <c r="ICJ95" s="516"/>
      <c r="ICK95" s="516"/>
      <c r="ICL95" s="516"/>
      <c r="ICM95" s="516"/>
      <c r="ICN95" s="516"/>
      <c r="ICO95" s="516"/>
      <c r="ICP95" s="516"/>
      <c r="ICQ95" s="516"/>
      <c r="ICR95" s="516"/>
      <c r="ICS95" s="516"/>
      <c r="ICT95" s="516"/>
      <c r="ICU95" s="516"/>
      <c r="ICV95" s="516"/>
      <c r="ICW95" s="516"/>
      <c r="ICX95" s="516"/>
      <c r="ICY95" s="516"/>
      <c r="ICZ95" s="516"/>
      <c r="IDA95" s="516"/>
      <c r="IDB95" s="516"/>
      <c r="IDC95" s="516"/>
      <c r="IDD95" s="516"/>
      <c r="IDE95" s="516"/>
      <c r="IDF95" s="516"/>
      <c r="IDG95" s="516"/>
      <c r="IDH95" s="516"/>
      <c r="IDI95" s="516"/>
      <c r="IDJ95" s="516"/>
      <c r="IDK95" s="516"/>
      <c r="IDL95" s="516"/>
      <c r="IDM95" s="516"/>
      <c r="IDN95" s="516"/>
      <c r="IDO95" s="516"/>
      <c r="IDP95" s="516"/>
      <c r="IDQ95" s="516"/>
      <c r="IDR95" s="516"/>
      <c r="IDS95" s="516"/>
      <c r="IDT95" s="516"/>
      <c r="IDU95" s="516"/>
      <c r="IDV95" s="516"/>
      <c r="IDW95" s="516"/>
      <c r="IDX95" s="516"/>
      <c r="IDY95" s="516"/>
      <c r="IDZ95" s="516"/>
      <c r="IEA95" s="516"/>
      <c r="IEB95" s="516"/>
      <c r="IEC95" s="516"/>
      <c r="IED95" s="516"/>
      <c r="IEE95" s="516"/>
      <c r="IEF95" s="516"/>
      <c r="IEG95" s="516"/>
      <c r="IEH95" s="516"/>
      <c r="IEI95" s="516"/>
      <c r="IEJ95" s="516"/>
      <c r="IEK95" s="516"/>
      <c r="IEL95" s="516"/>
      <c r="IEM95" s="516"/>
      <c r="IEN95" s="516"/>
      <c r="IEO95" s="516"/>
      <c r="IEP95" s="516"/>
      <c r="IEQ95" s="516"/>
      <c r="IER95" s="516"/>
      <c r="IES95" s="516"/>
      <c r="IET95" s="516"/>
      <c r="IEU95" s="516"/>
      <c r="IEV95" s="516"/>
      <c r="IEW95" s="516"/>
      <c r="IEX95" s="516"/>
      <c r="IEY95" s="516"/>
      <c r="IEZ95" s="516"/>
      <c r="IFA95" s="516"/>
      <c r="IFB95" s="516"/>
      <c r="IFC95" s="516"/>
      <c r="IFD95" s="516"/>
      <c r="IFE95" s="516"/>
      <c r="IFF95" s="516"/>
      <c r="IFG95" s="516"/>
      <c r="IFH95" s="516"/>
      <c r="IFI95" s="516"/>
      <c r="IFJ95" s="516"/>
      <c r="IFK95" s="516"/>
      <c r="IFL95" s="516"/>
      <c r="IFM95" s="516"/>
      <c r="IFN95" s="516"/>
      <c r="IFO95" s="516"/>
      <c r="IFP95" s="516"/>
      <c r="IFQ95" s="516"/>
      <c r="IFR95" s="516"/>
      <c r="IFS95" s="516"/>
      <c r="IFT95" s="516"/>
      <c r="IFU95" s="516"/>
      <c r="IFV95" s="516"/>
      <c r="IFW95" s="516"/>
      <c r="IFX95" s="516"/>
      <c r="IFY95" s="516"/>
      <c r="IFZ95" s="516"/>
      <c r="IGA95" s="516"/>
      <c r="IGB95" s="516"/>
      <c r="IGC95" s="516"/>
      <c r="IGD95" s="516"/>
      <c r="IGE95" s="516"/>
      <c r="IGF95" s="516"/>
      <c r="IGG95" s="516"/>
      <c r="IGH95" s="516"/>
      <c r="IGI95" s="516"/>
      <c r="IGJ95" s="516"/>
      <c r="IGK95" s="516"/>
      <c r="IGL95" s="516"/>
      <c r="IGM95" s="516"/>
      <c r="IGN95" s="516"/>
      <c r="IGO95" s="516"/>
      <c r="IGP95" s="516"/>
      <c r="IGQ95" s="516"/>
      <c r="IGR95" s="516"/>
      <c r="IGS95" s="516"/>
      <c r="IGT95" s="516"/>
      <c r="IGU95" s="516"/>
      <c r="IGV95" s="516"/>
      <c r="IGW95" s="516"/>
      <c r="IGX95" s="516"/>
      <c r="IGY95" s="516"/>
      <c r="IGZ95" s="516"/>
      <c r="IHA95" s="516"/>
      <c r="IHB95" s="516"/>
      <c r="IHC95" s="516"/>
      <c r="IHD95" s="516"/>
      <c r="IHE95" s="516"/>
      <c r="IHF95" s="516"/>
      <c r="IHG95" s="516"/>
      <c r="IHH95" s="516"/>
      <c r="IHI95" s="516"/>
      <c r="IHJ95" s="516"/>
      <c r="IHK95" s="516"/>
      <c r="IHL95" s="516"/>
      <c r="IHM95" s="516"/>
      <c r="IHN95" s="516"/>
      <c r="IHO95" s="516"/>
      <c r="IHP95" s="516"/>
      <c r="IHQ95" s="516"/>
      <c r="IHR95" s="516"/>
      <c r="IHS95" s="516"/>
      <c r="IHT95" s="516"/>
      <c r="IHU95" s="516"/>
      <c r="IHV95" s="516"/>
      <c r="IHW95" s="516"/>
      <c r="IHX95" s="516"/>
      <c r="IHY95" s="516"/>
      <c r="IHZ95" s="516"/>
      <c r="IIA95" s="516"/>
      <c r="IIB95" s="516"/>
      <c r="IIC95" s="516"/>
      <c r="IID95" s="516"/>
      <c r="IIE95" s="516"/>
      <c r="IIF95" s="516"/>
      <c r="IIG95" s="516"/>
      <c r="IIH95" s="516"/>
      <c r="III95" s="516"/>
      <c r="IIJ95" s="516"/>
      <c r="IIK95" s="516"/>
      <c r="IIL95" s="516"/>
      <c r="IIM95" s="516"/>
      <c r="IIN95" s="516"/>
      <c r="IIO95" s="516"/>
      <c r="IIP95" s="516"/>
      <c r="IIQ95" s="516"/>
      <c r="IIR95" s="516"/>
      <c r="IIS95" s="516"/>
      <c r="IIT95" s="516"/>
      <c r="IIU95" s="516"/>
      <c r="IIV95" s="516"/>
      <c r="IIW95" s="516"/>
      <c r="IIX95" s="516"/>
      <c r="IIY95" s="516"/>
      <c r="IIZ95" s="516"/>
      <c r="IJA95" s="516"/>
      <c r="IJB95" s="516"/>
      <c r="IJC95" s="516"/>
      <c r="IJD95" s="516"/>
      <c r="IJE95" s="516"/>
      <c r="IJF95" s="516"/>
      <c r="IJG95" s="516"/>
      <c r="IJH95" s="516"/>
      <c r="IJI95" s="516"/>
      <c r="IJJ95" s="516"/>
      <c r="IJK95" s="516"/>
      <c r="IJL95" s="516"/>
      <c r="IJM95" s="516"/>
      <c r="IJN95" s="516"/>
      <c r="IJO95" s="516"/>
      <c r="IJP95" s="516"/>
      <c r="IJQ95" s="516"/>
      <c r="IJR95" s="516"/>
      <c r="IJS95" s="516"/>
      <c r="IJT95" s="516"/>
      <c r="IJU95" s="516"/>
      <c r="IJV95" s="516"/>
      <c r="IJW95" s="516"/>
      <c r="IJX95" s="516"/>
      <c r="IJY95" s="516"/>
      <c r="IJZ95" s="516"/>
      <c r="IKA95" s="516"/>
      <c r="IKB95" s="516"/>
      <c r="IKC95" s="516"/>
      <c r="IKD95" s="516"/>
      <c r="IKE95" s="516"/>
      <c r="IKF95" s="516"/>
      <c r="IKG95" s="516"/>
      <c r="IKH95" s="516"/>
      <c r="IKI95" s="516"/>
      <c r="IKJ95" s="516"/>
      <c r="IKK95" s="516"/>
      <c r="IKL95" s="516"/>
      <c r="IKM95" s="516"/>
      <c r="IKN95" s="516"/>
      <c r="IKO95" s="516"/>
      <c r="IKP95" s="516"/>
      <c r="IKQ95" s="516"/>
      <c r="IKR95" s="516"/>
      <c r="IKS95" s="516"/>
      <c r="IKT95" s="516"/>
      <c r="IKU95" s="516"/>
      <c r="IKV95" s="516"/>
      <c r="IKW95" s="516"/>
      <c r="IKX95" s="516"/>
      <c r="IKY95" s="516"/>
      <c r="IKZ95" s="516"/>
      <c r="ILA95" s="516"/>
      <c r="ILB95" s="516"/>
      <c r="ILC95" s="516"/>
      <c r="ILD95" s="516"/>
      <c r="ILE95" s="516"/>
      <c r="ILF95" s="516"/>
      <c r="ILG95" s="516"/>
      <c r="ILH95" s="516"/>
      <c r="ILI95" s="516"/>
      <c r="ILJ95" s="516"/>
      <c r="ILK95" s="516"/>
      <c r="ILL95" s="516"/>
      <c r="ILM95" s="516"/>
      <c r="ILN95" s="516"/>
      <c r="ILO95" s="516"/>
      <c r="ILP95" s="516"/>
      <c r="ILQ95" s="516"/>
      <c r="ILR95" s="516"/>
      <c r="ILS95" s="516"/>
      <c r="ILT95" s="516"/>
      <c r="ILU95" s="516"/>
      <c r="ILV95" s="516"/>
      <c r="ILW95" s="516"/>
      <c r="ILX95" s="516"/>
      <c r="ILY95" s="516"/>
      <c r="ILZ95" s="516"/>
      <c r="IMA95" s="516"/>
      <c r="IMB95" s="516"/>
      <c r="IMC95" s="516"/>
      <c r="IMD95" s="516"/>
      <c r="IME95" s="516"/>
      <c r="IMF95" s="516"/>
      <c r="IMG95" s="516"/>
      <c r="IMH95" s="516"/>
      <c r="IMI95" s="516"/>
      <c r="IMJ95" s="516"/>
      <c r="IMK95" s="516"/>
      <c r="IML95" s="516"/>
      <c r="IMM95" s="516"/>
      <c r="IMN95" s="516"/>
      <c r="IMO95" s="516"/>
      <c r="IMP95" s="516"/>
      <c r="IMQ95" s="516"/>
      <c r="IMR95" s="516"/>
      <c r="IMS95" s="516"/>
      <c r="IMT95" s="516"/>
      <c r="IMU95" s="516"/>
      <c r="IMV95" s="516"/>
      <c r="IMW95" s="516"/>
      <c r="IMX95" s="516"/>
      <c r="IMY95" s="516"/>
      <c r="IMZ95" s="516"/>
      <c r="INA95" s="516"/>
      <c r="INB95" s="516"/>
      <c r="INC95" s="516"/>
      <c r="IND95" s="516"/>
      <c r="INE95" s="516"/>
      <c r="INF95" s="516"/>
      <c r="ING95" s="516"/>
      <c r="INH95" s="516"/>
      <c r="INI95" s="516"/>
      <c r="INJ95" s="516"/>
      <c r="INK95" s="516"/>
      <c r="INL95" s="516"/>
      <c r="INM95" s="516"/>
      <c r="INN95" s="516"/>
      <c r="INO95" s="516"/>
      <c r="INP95" s="516"/>
      <c r="INQ95" s="516"/>
      <c r="INR95" s="516"/>
      <c r="INS95" s="516"/>
      <c r="INT95" s="516"/>
      <c r="INU95" s="516"/>
      <c r="INV95" s="516"/>
      <c r="INW95" s="516"/>
      <c r="INX95" s="516"/>
      <c r="INY95" s="516"/>
      <c r="INZ95" s="516"/>
      <c r="IOA95" s="516"/>
      <c r="IOB95" s="516"/>
      <c r="IOC95" s="516"/>
      <c r="IOD95" s="516"/>
      <c r="IOE95" s="516"/>
      <c r="IOF95" s="516"/>
      <c r="IOG95" s="516"/>
      <c r="IOH95" s="516"/>
      <c r="IOI95" s="516"/>
      <c r="IOJ95" s="516"/>
      <c r="IOK95" s="516"/>
      <c r="IOL95" s="516"/>
      <c r="IOM95" s="516"/>
      <c r="ION95" s="516"/>
      <c r="IOO95" s="516"/>
      <c r="IOP95" s="516"/>
      <c r="IOQ95" s="516"/>
      <c r="IOR95" s="516"/>
      <c r="IOS95" s="516"/>
      <c r="IOT95" s="516"/>
      <c r="IOU95" s="516"/>
      <c r="IOV95" s="516"/>
      <c r="IOW95" s="516"/>
      <c r="IOX95" s="516"/>
      <c r="IOY95" s="516"/>
      <c r="IOZ95" s="516"/>
      <c r="IPA95" s="516"/>
      <c r="IPB95" s="516"/>
      <c r="IPC95" s="516"/>
      <c r="IPD95" s="516"/>
      <c r="IPE95" s="516"/>
      <c r="IPF95" s="516"/>
      <c r="IPG95" s="516"/>
      <c r="IPH95" s="516"/>
      <c r="IPI95" s="516"/>
      <c r="IPJ95" s="516"/>
      <c r="IPK95" s="516"/>
      <c r="IPL95" s="516"/>
      <c r="IPM95" s="516"/>
      <c r="IPN95" s="516"/>
      <c r="IPO95" s="516"/>
      <c r="IPP95" s="516"/>
      <c r="IPQ95" s="516"/>
      <c r="IPR95" s="516"/>
      <c r="IPS95" s="516"/>
      <c r="IPT95" s="516"/>
      <c r="IPU95" s="516"/>
      <c r="IPV95" s="516"/>
      <c r="IPW95" s="516"/>
      <c r="IPX95" s="516"/>
      <c r="IPY95" s="516"/>
      <c r="IPZ95" s="516"/>
      <c r="IQA95" s="516"/>
      <c r="IQB95" s="516"/>
      <c r="IQC95" s="516"/>
      <c r="IQD95" s="516"/>
      <c r="IQE95" s="516"/>
      <c r="IQF95" s="516"/>
      <c r="IQG95" s="516"/>
      <c r="IQH95" s="516"/>
      <c r="IQI95" s="516"/>
      <c r="IQJ95" s="516"/>
      <c r="IQK95" s="516"/>
      <c r="IQL95" s="516"/>
      <c r="IQM95" s="516"/>
      <c r="IQN95" s="516"/>
      <c r="IQO95" s="516"/>
      <c r="IQP95" s="516"/>
      <c r="IQQ95" s="516"/>
      <c r="IQR95" s="516"/>
      <c r="IQS95" s="516"/>
      <c r="IQT95" s="516"/>
      <c r="IQU95" s="516"/>
      <c r="IQV95" s="516"/>
      <c r="IQW95" s="516"/>
      <c r="IQX95" s="516"/>
      <c r="IQY95" s="516"/>
      <c r="IQZ95" s="516"/>
      <c r="IRA95" s="516"/>
      <c r="IRB95" s="516"/>
      <c r="IRC95" s="516"/>
      <c r="IRD95" s="516"/>
      <c r="IRE95" s="516"/>
      <c r="IRF95" s="516"/>
      <c r="IRG95" s="516"/>
      <c r="IRH95" s="516"/>
      <c r="IRI95" s="516"/>
      <c r="IRJ95" s="516"/>
      <c r="IRK95" s="516"/>
      <c r="IRL95" s="516"/>
      <c r="IRM95" s="516"/>
      <c r="IRN95" s="516"/>
      <c r="IRO95" s="516"/>
      <c r="IRP95" s="516"/>
      <c r="IRQ95" s="516"/>
      <c r="IRR95" s="516"/>
      <c r="IRS95" s="516"/>
      <c r="IRT95" s="516"/>
      <c r="IRU95" s="516"/>
      <c r="IRV95" s="516"/>
      <c r="IRW95" s="516"/>
      <c r="IRX95" s="516"/>
      <c r="IRY95" s="516"/>
      <c r="IRZ95" s="516"/>
      <c r="ISA95" s="516"/>
      <c r="ISB95" s="516"/>
      <c r="ISC95" s="516"/>
      <c r="ISD95" s="516"/>
      <c r="ISE95" s="516"/>
      <c r="ISF95" s="516"/>
      <c r="ISG95" s="516"/>
      <c r="ISH95" s="516"/>
      <c r="ISI95" s="516"/>
      <c r="ISJ95" s="516"/>
      <c r="ISK95" s="516"/>
      <c r="ISL95" s="516"/>
      <c r="ISM95" s="516"/>
      <c r="ISN95" s="516"/>
      <c r="ISO95" s="516"/>
      <c r="ISP95" s="516"/>
      <c r="ISQ95" s="516"/>
      <c r="ISR95" s="516"/>
      <c r="ISS95" s="516"/>
      <c r="IST95" s="516"/>
      <c r="ISU95" s="516"/>
      <c r="ISV95" s="516"/>
      <c r="ISW95" s="516"/>
      <c r="ISX95" s="516"/>
      <c r="ISY95" s="516"/>
      <c r="ISZ95" s="516"/>
      <c r="ITA95" s="516"/>
      <c r="ITB95" s="516"/>
      <c r="ITC95" s="516"/>
      <c r="ITD95" s="516"/>
      <c r="ITE95" s="516"/>
      <c r="ITF95" s="516"/>
      <c r="ITG95" s="516"/>
      <c r="ITH95" s="516"/>
      <c r="ITI95" s="516"/>
      <c r="ITJ95" s="516"/>
      <c r="ITK95" s="516"/>
      <c r="ITL95" s="516"/>
      <c r="ITM95" s="516"/>
      <c r="ITN95" s="516"/>
      <c r="ITO95" s="516"/>
      <c r="ITP95" s="516"/>
      <c r="ITQ95" s="516"/>
      <c r="ITR95" s="516"/>
      <c r="ITS95" s="516"/>
      <c r="ITT95" s="516"/>
      <c r="ITU95" s="516"/>
      <c r="ITV95" s="516"/>
      <c r="ITW95" s="516"/>
      <c r="ITX95" s="516"/>
      <c r="ITY95" s="516"/>
      <c r="ITZ95" s="516"/>
      <c r="IUA95" s="516"/>
      <c r="IUB95" s="516"/>
      <c r="IUC95" s="516"/>
      <c r="IUD95" s="516"/>
      <c r="IUE95" s="516"/>
      <c r="IUF95" s="516"/>
      <c r="IUG95" s="516"/>
      <c r="IUH95" s="516"/>
      <c r="IUI95" s="516"/>
      <c r="IUJ95" s="516"/>
      <c r="IUK95" s="516"/>
      <c r="IUL95" s="516"/>
      <c r="IUM95" s="516"/>
      <c r="IUN95" s="516"/>
      <c r="IUO95" s="516"/>
      <c r="IUP95" s="516"/>
      <c r="IUQ95" s="516"/>
      <c r="IUR95" s="516"/>
      <c r="IUS95" s="516"/>
      <c r="IUT95" s="516"/>
      <c r="IUU95" s="516"/>
      <c r="IUV95" s="516"/>
      <c r="IUW95" s="516"/>
      <c r="IUX95" s="516"/>
      <c r="IUY95" s="516"/>
      <c r="IUZ95" s="516"/>
      <c r="IVA95" s="516"/>
      <c r="IVB95" s="516"/>
      <c r="IVC95" s="516"/>
      <c r="IVD95" s="516"/>
      <c r="IVE95" s="516"/>
      <c r="IVF95" s="516"/>
      <c r="IVG95" s="516"/>
      <c r="IVH95" s="516"/>
      <c r="IVI95" s="516"/>
      <c r="IVJ95" s="516"/>
      <c r="IVK95" s="516"/>
      <c r="IVL95" s="516"/>
      <c r="IVM95" s="516"/>
      <c r="IVN95" s="516"/>
      <c r="IVO95" s="516"/>
      <c r="IVP95" s="516"/>
      <c r="IVQ95" s="516"/>
      <c r="IVR95" s="516"/>
      <c r="IVS95" s="516"/>
      <c r="IVT95" s="516"/>
      <c r="IVU95" s="516"/>
      <c r="IVV95" s="516"/>
      <c r="IVW95" s="516"/>
      <c r="IVX95" s="516"/>
      <c r="IVY95" s="516"/>
      <c r="IVZ95" s="516"/>
      <c r="IWA95" s="516"/>
      <c r="IWB95" s="516"/>
      <c r="IWC95" s="516"/>
      <c r="IWD95" s="516"/>
      <c r="IWE95" s="516"/>
      <c r="IWF95" s="516"/>
      <c r="IWG95" s="516"/>
      <c r="IWH95" s="516"/>
      <c r="IWI95" s="516"/>
      <c r="IWJ95" s="516"/>
      <c r="IWK95" s="516"/>
      <c r="IWL95" s="516"/>
      <c r="IWM95" s="516"/>
      <c r="IWN95" s="516"/>
      <c r="IWO95" s="516"/>
      <c r="IWP95" s="516"/>
      <c r="IWQ95" s="516"/>
      <c r="IWR95" s="516"/>
      <c r="IWS95" s="516"/>
      <c r="IWT95" s="516"/>
      <c r="IWU95" s="516"/>
      <c r="IWV95" s="516"/>
      <c r="IWW95" s="516"/>
      <c r="IWX95" s="516"/>
      <c r="IWY95" s="516"/>
      <c r="IWZ95" s="516"/>
      <c r="IXA95" s="516"/>
      <c r="IXB95" s="516"/>
      <c r="IXC95" s="516"/>
      <c r="IXD95" s="516"/>
      <c r="IXE95" s="516"/>
      <c r="IXF95" s="516"/>
      <c r="IXG95" s="516"/>
      <c r="IXH95" s="516"/>
      <c r="IXI95" s="516"/>
      <c r="IXJ95" s="516"/>
      <c r="IXK95" s="516"/>
      <c r="IXL95" s="516"/>
      <c r="IXM95" s="516"/>
      <c r="IXN95" s="516"/>
      <c r="IXO95" s="516"/>
      <c r="IXP95" s="516"/>
      <c r="IXQ95" s="516"/>
      <c r="IXR95" s="516"/>
      <c r="IXS95" s="516"/>
      <c r="IXT95" s="516"/>
      <c r="IXU95" s="516"/>
      <c r="IXV95" s="516"/>
      <c r="IXW95" s="516"/>
      <c r="IXX95" s="516"/>
      <c r="IXY95" s="516"/>
      <c r="IXZ95" s="516"/>
      <c r="IYA95" s="516"/>
      <c r="IYB95" s="516"/>
      <c r="IYC95" s="516"/>
      <c r="IYD95" s="516"/>
      <c r="IYE95" s="516"/>
      <c r="IYF95" s="516"/>
      <c r="IYG95" s="516"/>
      <c r="IYH95" s="516"/>
      <c r="IYI95" s="516"/>
      <c r="IYJ95" s="516"/>
      <c r="IYK95" s="516"/>
      <c r="IYL95" s="516"/>
      <c r="IYM95" s="516"/>
      <c r="IYN95" s="516"/>
      <c r="IYO95" s="516"/>
      <c r="IYP95" s="516"/>
      <c r="IYQ95" s="516"/>
      <c r="IYR95" s="516"/>
      <c r="IYS95" s="516"/>
      <c r="IYT95" s="516"/>
      <c r="IYU95" s="516"/>
      <c r="IYV95" s="516"/>
      <c r="IYW95" s="516"/>
      <c r="IYX95" s="516"/>
      <c r="IYY95" s="516"/>
      <c r="IYZ95" s="516"/>
      <c r="IZA95" s="516"/>
      <c r="IZB95" s="516"/>
      <c r="IZC95" s="516"/>
      <c r="IZD95" s="516"/>
      <c r="IZE95" s="516"/>
      <c r="IZF95" s="516"/>
      <c r="IZG95" s="516"/>
      <c r="IZH95" s="516"/>
      <c r="IZI95" s="516"/>
      <c r="IZJ95" s="516"/>
      <c r="IZK95" s="516"/>
      <c r="IZL95" s="516"/>
      <c r="IZM95" s="516"/>
      <c r="IZN95" s="516"/>
      <c r="IZO95" s="516"/>
      <c r="IZP95" s="516"/>
      <c r="IZQ95" s="516"/>
      <c r="IZR95" s="516"/>
      <c r="IZS95" s="516"/>
      <c r="IZT95" s="516"/>
      <c r="IZU95" s="516"/>
      <c r="IZV95" s="516"/>
      <c r="IZW95" s="516"/>
      <c r="IZX95" s="516"/>
      <c r="IZY95" s="516"/>
      <c r="IZZ95" s="516"/>
      <c r="JAA95" s="516"/>
      <c r="JAB95" s="516"/>
      <c r="JAC95" s="516"/>
      <c r="JAD95" s="516"/>
      <c r="JAE95" s="516"/>
      <c r="JAF95" s="516"/>
      <c r="JAG95" s="516"/>
      <c r="JAH95" s="516"/>
      <c r="JAI95" s="516"/>
      <c r="JAJ95" s="516"/>
      <c r="JAK95" s="516"/>
      <c r="JAL95" s="516"/>
      <c r="JAM95" s="516"/>
      <c r="JAN95" s="516"/>
      <c r="JAO95" s="516"/>
      <c r="JAP95" s="516"/>
      <c r="JAQ95" s="516"/>
      <c r="JAR95" s="516"/>
      <c r="JAS95" s="516"/>
      <c r="JAT95" s="516"/>
      <c r="JAU95" s="516"/>
      <c r="JAV95" s="516"/>
      <c r="JAW95" s="516"/>
      <c r="JAX95" s="516"/>
      <c r="JAY95" s="516"/>
      <c r="JAZ95" s="516"/>
      <c r="JBA95" s="516"/>
      <c r="JBB95" s="516"/>
      <c r="JBC95" s="516"/>
      <c r="JBD95" s="516"/>
      <c r="JBE95" s="516"/>
      <c r="JBF95" s="516"/>
      <c r="JBG95" s="516"/>
      <c r="JBH95" s="516"/>
      <c r="JBI95" s="516"/>
      <c r="JBJ95" s="516"/>
      <c r="JBK95" s="516"/>
      <c r="JBL95" s="516"/>
      <c r="JBM95" s="516"/>
      <c r="JBN95" s="516"/>
      <c r="JBO95" s="516"/>
      <c r="JBP95" s="516"/>
      <c r="JBQ95" s="516"/>
      <c r="JBR95" s="516"/>
      <c r="JBS95" s="516"/>
      <c r="JBT95" s="516"/>
      <c r="JBU95" s="516"/>
      <c r="JBV95" s="516"/>
      <c r="JBW95" s="516"/>
      <c r="JBX95" s="516"/>
      <c r="JBY95" s="516"/>
      <c r="JBZ95" s="516"/>
      <c r="JCA95" s="516"/>
      <c r="JCB95" s="516"/>
      <c r="JCC95" s="516"/>
      <c r="JCD95" s="516"/>
      <c r="JCE95" s="516"/>
      <c r="JCF95" s="516"/>
      <c r="JCG95" s="516"/>
      <c r="JCH95" s="516"/>
      <c r="JCI95" s="516"/>
      <c r="JCJ95" s="516"/>
      <c r="JCK95" s="516"/>
      <c r="JCL95" s="516"/>
      <c r="JCM95" s="516"/>
      <c r="JCN95" s="516"/>
      <c r="JCO95" s="516"/>
      <c r="JCP95" s="516"/>
      <c r="JCQ95" s="516"/>
      <c r="JCR95" s="516"/>
      <c r="JCS95" s="516"/>
      <c r="JCT95" s="516"/>
      <c r="JCU95" s="516"/>
      <c r="JCV95" s="516"/>
      <c r="JCW95" s="516"/>
      <c r="JCX95" s="516"/>
      <c r="JCY95" s="516"/>
      <c r="JCZ95" s="516"/>
      <c r="JDA95" s="516"/>
      <c r="JDB95" s="516"/>
      <c r="JDC95" s="516"/>
      <c r="JDD95" s="516"/>
      <c r="JDE95" s="516"/>
      <c r="JDF95" s="516"/>
      <c r="JDG95" s="516"/>
      <c r="JDH95" s="516"/>
      <c r="JDI95" s="516"/>
      <c r="JDJ95" s="516"/>
      <c r="JDK95" s="516"/>
      <c r="JDL95" s="516"/>
      <c r="JDM95" s="516"/>
      <c r="JDN95" s="516"/>
      <c r="JDO95" s="516"/>
      <c r="JDP95" s="516"/>
      <c r="JDQ95" s="516"/>
      <c r="JDR95" s="516"/>
      <c r="JDS95" s="516"/>
      <c r="JDT95" s="516"/>
      <c r="JDU95" s="516"/>
      <c r="JDV95" s="516"/>
      <c r="JDW95" s="516"/>
      <c r="JDX95" s="516"/>
      <c r="JDY95" s="516"/>
      <c r="JDZ95" s="516"/>
      <c r="JEA95" s="516"/>
      <c r="JEB95" s="516"/>
      <c r="JEC95" s="516"/>
      <c r="JED95" s="516"/>
      <c r="JEE95" s="516"/>
      <c r="JEF95" s="516"/>
      <c r="JEG95" s="516"/>
      <c r="JEH95" s="516"/>
      <c r="JEI95" s="516"/>
      <c r="JEJ95" s="516"/>
      <c r="JEK95" s="516"/>
      <c r="JEL95" s="516"/>
      <c r="JEM95" s="516"/>
      <c r="JEN95" s="516"/>
      <c r="JEO95" s="516"/>
      <c r="JEP95" s="516"/>
      <c r="JEQ95" s="516"/>
      <c r="JER95" s="516"/>
      <c r="JES95" s="516"/>
      <c r="JET95" s="516"/>
      <c r="JEU95" s="516"/>
      <c r="JEV95" s="516"/>
      <c r="JEW95" s="516"/>
      <c r="JEX95" s="516"/>
      <c r="JEY95" s="516"/>
      <c r="JEZ95" s="516"/>
      <c r="JFA95" s="516"/>
      <c r="JFB95" s="516"/>
      <c r="JFC95" s="516"/>
      <c r="JFD95" s="516"/>
      <c r="JFE95" s="516"/>
      <c r="JFF95" s="516"/>
      <c r="JFG95" s="516"/>
      <c r="JFH95" s="516"/>
      <c r="JFI95" s="516"/>
      <c r="JFJ95" s="516"/>
      <c r="JFK95" s="516"/>
      <c r="JFL95" s="516"/>
      <c r="JFM95" s="516"/>
      <c r="JFN95" s="516"/>
      <c r="JFO95" s="516"/>
      <c r="JFP95" s="516"/>
      <c r="JFQ95" s="516"/>
      <c r="JFR95" s="516"/>
      <c r="JFS95" s="516"/>
      <c r="JFT95" s="516"/>
      <c r="JFU95" s="516"/>
      <c r="JFV95" s="516"/>
      <c r="JFW95" s="516"/>
      <c r="JFX95" s="516"/>
      <c r="JFY95" s="516"/>
      <c r="JFZ95" s="516"/>
      <c r="JGA95" s="516"/>
      <c r="JGB95" s="516"/>
      <c r="JGC95" s="516"/>
      <c r="JGD95" s="516"/>
      <c r="JGE95" s="516"/>
      <c r="JGF95" s="516"/>
      <c r="JGG95" s="516"/>
      <c r="JGH95" s="516"/>
      <c r="JGI95" s="516"/>
      <c r="JGJ95" s="516"/>
      <c r="JGK95" s="516"/>
      <c r="JGL95" s="516"/>
      <c r="JGM95" s="516"/>
      <c r="JGN95" s="516"/>
      <c r="JGO95" s="516"/>
      <c r="JGP95" s="516"/>
      <c r="JGQ95" s="516"/>
      <c r="JGR95" s="516"/>
      <c r="JGS95" s="516"/>
      <c r="JGT95" s="516"/>
      <c r="JGU95" s="516"/>
      <c r="JGV95" s="516"/>
      <c r="JGW95" s="516"/>
      <c r="JGX95" s="516"/>
      <c r="JGY95" s="516"/>
      <c r="JGZ95" s="516"/>
      <c r="JHA95" s="516"/>
      <c r="JHB95" s="516"/>
      <c r="JHC95" s="516"/>
      <c r="JHD95" s="516"/>
      <c r="JHE95" s="516"/>
      <c r="JHF95" s="516"/>
      <c r="JHG95" s="516"/>
      <c r="JHH95" s="516"/>
      <c r="JHI95" s="516"/>
      <c r="JHJ95" s="516"/>
      <c r="JHK95" s="516"/>
      <c r="JHL95" s="516"/>
      <c r="JHM95" s="516"/>
      <c r="JHN95" s="516"/>
      <c r="JHO95" s="516"/>
      <c r="JHP95" s="516"/>
      <c r="JHQ95" s="516"/>
      <c r="JHR95" s="516"/>
      <c r="JHS95" s="516"/>
      <c r="JHT95" s="516"/>
      <c r="JHU95" s="516"/>
      <c r="JHV95" s="516"/>
      <c r="JHW95" s="516"/>
      <c r="JHX95" s="516"/>
      <c r="JHY95" s="516"/>
      <c r="JHZ95" s="516"/>
      <c r="JIA95" s="516"/>
      <c r="JIB95" s="516"/>
      <c r="JIC95" s="516"/>
      <c r="JID95" s="516"/>
      <c r="JIE95" s="516"/>
      <c r="JIF95" s="516"/>
      <c r="JIG95" s="516"/>
      <c r="JIH95" s="516"/>
      <c r="JII95" s="516"/>
      <c r="JIJ95" s="516"/>
      <c r="JIK95" s="516"/>
      <c r="JIL95" s="516"/>
      <c r="JIM95" s="516"/>
      <c r="JIN95" s="516"/>
      <c r="JIO95" s="516"/>
      <c r="JIP95" s="516"/>
      <c r="JIQ95" s="516"/>
      <c r="JIR95" s="516"/>
      <c r="JIS95" s="516"/>
      <c r="JIT95" s="516"/>
      <c r="JIU95" s="516"/>
      <c r="JIV95" s="516"/>
      <c r="JIW95" s="516"/>
      <c r="JIX95" s="516"/>
      <c r="JIY95" s="516"/>
      <c r="JIZ95" s="516"/>
      <c r="JJA95" s="516"/>
      <c r="JJB95" s="516"/>
      <c r="JJC95" s="516"/>
      <c r="JJD95" s="516"/>
      <c r="JJE95" s="516"/>
      <c r="JJF95" s="516"/>
      <c r="JJG95" s="516"/>
      <c r="JJH95" s="516"/>
      <c r="JJI95" s="516"/>
      <c r="JJJ95" s="516"/>
      <c r="JJK95" s="516"/>
      <c r="JJL95" s="516"/>
      <c r="JJM95" s="516"/>
      <c r="JJN95" s="516"/>
      <c r="JJO95" s="516"/>
      <c r="JJP95" s="516"/>
      <c r="JJQ95" s="516"/>
      <c r="JJR95" s="516"/>
      <c r="JJS95" s="516"/>
      <c r="JJT95" s="516"/>
      <c r="JJU95" s="516"/>
      <c r="JJV95" s="516"/>
      <c r="JJW95" s="516"/>
      <c r="JJX95" s="516"/>
      <c r="JJY95" s="516"/>
      <c r="JJZ95" s="516"/>
      <c r="JKA95" s="516"/>
      <c r="JKB95" s="516"/>
      <c r="JKC95" s="516"/>
      <c r="JKD95" s="516"/>
      <c r="JKE95" s="516"/>
      <c r="JKF95" s="516"/>
      <c r="JKG95" s="516"/>
      <c r="JKH95" s="516"/>
      <c r="JKI95" s="516"/>
      <c r="JKJ95" s="516"/>
      <c r="JKK95" s="516"/>
      <c r="JKL95" s="516"/>
      <c r="JKM95" s="516"/>
      <c r="JKN95" s="516"/>
      <c r="JKO95" s="516"/>
      <c r="JKP95" s="516"/>
      <c r="JKQ95" s="516"/>
      <c r="JKR95" s="516"/>
      <c r="JKS95" s="516"/>
      <c r="JKT95" s="516"/>
      <c r="JKU95" s="516"/>
      <c r="JKV95" s="516"/>
      <c r="JKW95" s="516"/>
      <c r="JKX95" s="516"/>
      <c r="JKY95" s="516"/>
      <c r="JKZ95" s="516"/>
      <c r="JLA95" s="516"/>
      <c r="JLB95" s="516"/>
      <c r="JLC95" s="516"/>
      <c r="JLD95" s="516"/>
      <c r="JLE95" s="516"/>
      <c r="JLF95" s="516"/>
      <c r="JLG95" s="516"/>
      <c r="JLH95" s="516"/>
      <c r="JLI95" s="516"/>
      <c r="JLJ95" s="516"/>
      <c r="JLK95" s="516"/>
      <c r="JLL95" s="516"/>
      <c r="JLM95" s="516"/>
      <c r="JLN95" s="516"/>
      <c r="JLO95" s="516"/>
      <c r="JLP95" s="516"/>
      <c r="JLQ95" s="516"/>
      <c r="JLR95" s="516"/>
      <c r="JLS95" s="516"/>
      <c r="JLT95" s="516"/>
      <c r="JLU95" s="516"/>
      <c r="JLV95" s="516"/>
      <c r="JLW95" s="516"/>
      <c r="JLX95" s="516"/>
      <c r="JLY95" s="516"/>
      <c r="JLZ95" s="516"/>
      <c r="JMA95" s="516"/>
      <c r="JMB95" s="516"/>
      <c r="JMC95" s="516"/>
      <c r="JMD95" s="516"/>
      <c r="JME95" s="516"/>
      <c r="JMF95" s="516"/>
      <c r="JMG95" s="516"/>
      <c r="JMH95" s="516"/>
      <c r="JMI95" s="516"/>
      <c r="JMJ95" s="516"/>
      <c r="JMK95" s="516"/>
      <c r="JML95" s="516"/>
      <c r="JMM95" s="516"/>
      <c r="JMN95" s="516"/>
      <c r="JMO95" s="516"/>
      <c r="JMP95" s="516"/>
      <c r="JMQ95" s="516"/>
      <c r="JMR95" s="516"/>
      <c r="JMS95" s="516"/>
      <c r="JMT95" s="516"/>
      <c r="JMU95" s="516"/>
      <c r="JMV95" s="516"/>
      <c r="JMW95" s="516"/>
      <c r="JMX95" s="516"/>
      <c r="JMY95" s="516"/>
      <c r="JMZ95" s="516"/>
      <c r="JNA95" s="516"/>
      <c r="JNB95" s="516"/>
      <c r="JNC95" s="516"/>
      <c r="JND95" s="516"/>
      <c r="JNE95" s="516"/>
      <c r="JNF95" s="516"/>
      <c r="JNG95" s="516"/>
      <c r="JNH95" s="516"/>
      <c r="JNI95" s="516"/>
      <c r="JNJ95" s="516"/>
      <c r="JNK95" s="516"/>
      <c r="JNL95" s="516"/>
      <c r="JNM95" s="516"/>
      <c r="JNN95" s="516"/>
      <c r="JNO95" s="516"/>
      <c r="JNP95" s="516"/>
      <c r="JNQ95" s="516"/>
      <c r="JNR95" s="516"/>
      <c r="JNS95" s="516"/>
      <c r="JNT95" s="516"/>
      <c r="JNU95" s="516"/>
      <c r="JNV95" s="516"/>
      <c r="JNW95" s="516"/>
      <c r="JNX95" s="516"/>
      <c r="JNY95" s="516"/>
      <c r="JNZ95" s="516"/>
      <c r="JOA95" s="516"/>
      <c r="JOB95" s="516"/>
      <c r="JOC95" s="516"/>
      <c r="JOD95" s="516"/>
      <c r="JOE95" s="516"/>
      <c r="JOF95" s="516"/>
      <c r="JOG95" s="516"/>
      <c r="JOH95" s="516"/>
      <c r="JOI95" s="516"/>
      <c r="JOJ95" s="516"/>
      <c r="JOK95" s="516"/>
      <c r="JOL95" s="516"/>
      <c r="JOM95" s="516"/>
      <c r="JON95" s="516"/>
      <c r="JOO95" s="516"/>
      <c r="JOP95" s="516"/>
      <c r="JOQ95" s="516"/>
      <c r="JOR95" s="516"/>
      <c r="JOS95" s="516"/>
      <c r="JOT95" s="516"/>
      <c r="JOU95" s="516"/>
      <c r="JOV95" s="516"/>
      <c r="JOW95" s="516"/>
      <c r="JOX95" s="516"/>
      <c r="JOY95" s="516"/>
      <c r="JOZ95" s="516"/>
      <c r="JPA95" s="516"/>
      <c r="JPB95" s="516"/>
      <c r="JPC95" s="516"/>
      <c r="JPD95" s="516"/>
      <c r="JPE95" s="516"/>
      <c r="JPF95" s="516"/>
      <c r="JPG95" s="516"/>
      <c r="JPH95" s="516"/>
      <c r="JPI95" s="516"/>
      <c r="JPJ95" s="516"/>
      <c r="JPK95" s="516"/>
      <c r="JPL95" s="516"/>
      <c r="JPM95" s="516"/>
      <c r="JPN95" s="516"/>
      <c r="JPO95" s="516"/>
      <c r="JPP95" s="516"/>
      <c r="JPQ95" s="516"/>
      <c r="JPR95" s="516"/>
      <c r="JPS95" s="516"/>
      <c r="JPT95" s="516"/>
      <c r="JPU95" s="516"/>
      <c r="JPV95" s="516"/>
      <c r="JPW95" s="516"/>
      <c r="JPX95" s="516"/>
      <c r="JPY95" s="516"/>
      <c r="JPZ95" s="516"/>
      <c r="JQA95" s="516"/>
      <c r="JQB95" s="516"/>
      <c r="JQC95" s="516"/>
      <c r="JQD95" s="516"/>
      <c r="JQE95" s="516"/>
      <c r="JQF95" s="516"/>
      <c r="JQG95" s="516"/>
      <c r="JQH95" s="516"/>
      <c r="JQI95" s="516"/>
      <c r="JQJ95" s="516"/>
      <c r="JQK95" s="516"/>
      <c r="JQL95" s="516"/>
      <c r="JQM95" s="516"/>
      <c r="JQN95" s="516"/>
      <c r="JQO95" s="516"/>
      <c r="JQP95" s="516"/>
      <c r="JQQ95" s="516"/>
      <c r="JQR95" s="516"/>
      <c r="JQS95" s="516"/>
      <c r="JQT95" s="516"/>
      <c r="JQU95" s="516"/>
      <c r="JQV95" s="516"/>
      <c r="JQW95" s="516"/>
      <c r="JQX95" s="516"/>
      <c r="JQY95" s="516"/>
      <c r="JQZ95" s="516"/>
      <c r="JRA95" s="516"/>
      <c r="JRB95" s="516"/>
      <c r="JRC95" s="516"/>
      <c r="JRD95" s="516"/>
      <c r="JRE95" s="516"/>
      <c r="JRF95" s="516"/>
      <c r="JRG95" s="516"/>
      <c r="JRH95" s="516"/>
      <c r="JRI95" s="516"/>
      <c r="JRJ95" s="516"/>
      <c r="JRK95" s="516"/>
      <c r="JRL95" s="516"/>
      <c r="JRM95" s="516"/>
      <c r="JRN95" s="516"/>
      <c r="JRO95" s="516"/>
      <c r="JRP95" s="516"/>
      <c r="JRQ95" s="516"/>
      <c r="JRR95" s="516"/>
      <c r="JRS95" s="516"/>
      <c r="JRT95" s="516"/>
      <c r="JRU95" s="516"/>
      <c r="JRV95" s="516"/>
      <c r="JRW95" s="516"/>
      <c r="JRX95" s="516"/>
      <c r="JRY95" s="516"/>
      <c r="JRZ95" s="516"/>
      <c r="JSA95" s="516"/>
      <c r="JSB95" s="516"/>
      <c r="JSC95" s="516"/>
      <c r="JSD95" s="516"/>
      <c r="JSE95" s="516"/>
      <c r="JSF95" s="516"/>
      <c r="JSG95" s="516"/>
      <c r="JSH95" s="516"/>
      <c r="JSI95" s="516"/>
      <c r="JSJ95" s="516"/>
      <c r="JSK95" s="516"/>
      <c r="JSL95" s="516"/>
      <c r="JSM95" s="516"/>
      <c r="JSN95" s="516"/>
      <c r="JSO95" s="516"/>
      <c r="JSP95" s="516"/>
      <c r="JSQ95" s="516"/>
      <c r="JSR95" s="516"/>
      <c r="JSS95" s="516"/>
      <c r="JST95" s="516"/>
      <c r="JSU95" s="516"/>
      <c r="JSV95" s="516"/>
      <c r="JSW95" s="516"/>
      <c r="JSX95" s="516"/>
      <c r="JSY95" s="516"/>
      <c r="JSZ95" s="516"/>
      <c r="JTA95" s="516"/>
      <c r="JTB95" s="516"/>
      <c r="JTC95" s="516"/>
      <c r="JTD95" s="516"/>
      <c r="JTE95" s="516"/>
      <c r="JTF95" s="516"/>
      <c r="JTG95" s="516"/>
      <c r="JTH95" s="516"/>
      <c r="JTI95" s="516"/>
      <c r="JTJ95" s="516"/>
      <c r="JTK95" s="516"/>
      <c r="JTL95" s="516"/>
      <c r="JTM95" s="516"/>
      <c r="JTN95" s="516"/>
      <c r="JTO95" s="516"/>
      <c r="JTP95" s="516"/>
      <c r="JTQ95" s="516"/>
      <c r="JTR95" s="516"/>
      <c r="JTS95" s="516"/>
      <c r="JTT95" s="516"/>
      <c r="JTU95" s="516"/>
      <c r="JTV95" s="516"/>
      <c r="JTW95" s="516"/>
      <c r="JTX95" s="516"/>
      <c r="JTY95" s="516"/>
      <c r="JTZ95" s="516"/>
      <c r="JUA95" s="516"/>
      <c r="JUB95" s="516"/>
      <c r="JUC95" s="516"/>
      <c r="JUD95" s="516"/>
      <c r="JUE95" s="516"/>
      <c r="JUF95" s="516"/>
      <c r="JUG95" s="516"/>
      <c r="JUH95" s="516"/>
      <c r="JUI95" s="516"/>
      <c r="JUJ95" s="516"/>
      <c r="JUK95" s="516"/>
      <c r="JUL95" s="516"/>
      <c r="JUM95" s="516"/>
      <c r="JUN95" s="516"/>
      <c r="JUO95" s="516"/>
      <c r="JUP95" s="516"/>
      <c r="JUQ95" s="516"/>
      <c r="JUR95" s="516"/>
      <c r="JUS95" s="516"/>
      <c r="JUT95" s="516"/>
      <c r="JUU95" s="516"/>
      <c r="JUV95" s="516"/>
      <c r="JUW95" s="516"/>
      <c r="JUX95" s="516"/>
      <c r="JUY95" s="516"/>
      <c r="JUZ95" s="516"/>
      <c r="JVA95" s="516"/>
      <c r="JVB95" s="516"/>
      <c r="JVC95" s="516"/>
      <c r="JVD95" s="516"/>
      <c r="JVE95" s="516"/>
      <c r="JVF95" s="516"/>
      <c r="JVG95" s="516"/>
      <c r="JVH95" s="516"/>
      <c r="JVI95" s="516"/>
      <c r="JVJ95" s="516"/>
      <c r="JVK95" s="516"/>
      <c r="JVL95" s="516"/>
      <c r="JVM95" s="516"/>
      <c r="JVN95" s="516"/>
      <c r="JVO95" s="516"/>
      <c r="JVP95" s="516"/>
      <c r="JVQ95" s="516"/>
      <c r="JVR95" s="516"/>
      <c r="JVS95" s="516"/>
      <c r="JVT95" s="516"/>
      <c r="JVU95" s="516"/>
      <c r="JVV95" s="516"/>
      <c r="JVW95" s="516"/>
      <c r="JVX95" s="516"/>
      <c r="JVY95" s="516"/>
      <c r="JVZ95" s="516"/>
      <c r="JWA95" s="516"/>
      <c r="JWB95" s="516"/>
      <c r="JWC95" s="516"/>
      <c r="JWD95" s="516"/>
      <c r="JWE95" s="516"/>
      <c r="JWF95" s="516"/>
      <c r="JWG95" s="516"/>
      <c r="JWH95" s="516"/>
      <c r="JWI95" s="516"/>
      <c r="JWJ95" s="516"/>
      <c r="JWK95" s="516"/>
      <c r="JWL95" s="516"/>
      <c r="JWM95" s="516"/>
      <c r="JWN95" s="516"/>
      <c r="JWO95" s="516"/>
      <c r="JWP95" s="516"/>
      <c r="JWQ95" s="516"/>
      <c r="JWR95" s="516"/>
      <c r="JWS95" s="516"/>
      <c r="JWT95" s="516"/>
      <c r="JWU95" s="516"/>
      <c r="JWV95" s="516"/>
      <c r="JWW95" s="516"/>
      <c r="JWX95" s="516"/>
      <c r="JWY95" s="516"/>
      <c r="JWZ95" s="516"/>
      <c r="JXA95" s="516"/>
      <c r="JXB95" s="516"/>
      <c r="JXC95" s="516"/>
      <c r="JXD95" s="516"/>
      <c r="JXE95" s="516"/>
      <c r="JXF95" s="516"/>
      <c r="JXG95" s="516"/>
      <c r="JXH95" s="516"/>
      <c r="JXI95" s="516"/>
      <c r="JXJ95" s="516"/>
      <c r="JXK95" s="516"/>
      <c r="JXL95" s="516"/>
      <c r="JXM95" s="516"/>
      <c r="JXN95" s="516"/>
      <c r="JXO95" s="516"/>
      <c r="JXP95" s="516"/>
      <c r="JXQ95" s="516"/>
      <c r="JXR95" s="516"/>
      <c r="JXS95" s="516"/>
      <c r="JXT95" s="516"/>
      <c r="JXU95" s="516"/>
      <c r="JXV95" s="516"/>
      <c r="JXW95" s="516"/>
      <c r="JXX95" s="516"/>
      <c r="JXY95" s="516"/>
      <c r="JXZ95" s="516"/>
      <c r="JYA95" s="516"/>
      <c r="JYB95" s="516"/>
      <c r="JYC95" s="516"/>
      <c r="JYD95" s="516"/>
      <c r="JYE95" s="516"/>
      <c r="JYF95" s="516"/>
      <c r="JYG95" s="516"/>
      <c r="JYH95" s="516"/>
      <c r="JYI95" s="516"/>
      <c r="JYJ95" s="516"/>
      <c r="JYK95" s="516"/>
      <c r="JYL95" s="516"/>
      <c r="JYM95" s="516"/>
      <c r="JYN95" s="516"/>
      <c r="JYO95" s="516"/>
      <c r="JYP95" s="516"/>
      <c r="JYQ95" s="516"/>
      <c r="JYR95" s="516"/>
      <c r="JYS95" s="516"/>
      <c r="JYT95" s="516"/>
      <c r="JYU95" s="516"/>
      <c r="JYV95" s="516"/>
      <c r="JYW95" s="516"/>
      <c r="JYX95" s="516"/>
      <c r="JYY95" s="516"/>
      <c r="JYZ95" s="516"/>
      <c r="JZA95" s="516"/>
      <c r="JZB95" s="516"/>
      <c r="JZC95" s="516"/>
      <c r="JZD95" s="516"/>
      <c r="JZE95" s="516"/>
      <c r="JZF95" s="516"/>
      <c r="JZG95" s="516"/>
      <c r="JZH95" s="516"/>
      <c r="JZI95" s="516"/>
      <c r="JZJ95" s="516"/>
      <c r="JZK95" s="516"/>
      <c r="JZL95" s="516"/>
      <c r="JZM95" s="516"/>
      <c r="JZN95" s="516"/>
      <c r="JZO95" s="516"/>
      <c r="JZP95" s="516"/>
      <c r="JZQ95" s="516"/>
      <c r="JZR95" s="516"/>
      <c r="JZS95" s="516"/>
      <c r="JZT95" s="516"/>
      <c r="JZU95" s="516"/>
      <c r="JZV95" s="516"/>
      <c r="JZW95" s="516"/>
      <c r="JZX95" s="516"/>
      <c r="JZY95" s="516"/>
      <c r="JZZ95" s="516"/>
      <c r="KAA95" s="516"/>
      <c r="KAB95" s="516"/>
      <c r="KAC95" s="516"/>
      <c r="KAD95" s="516"/>
      <c r="KAE95" s="516"/>
      <c r="KAF95" s="516"/>
      <c r="KAG95" s="516"/>
      <c r="KAH95" s="516"/>
      <c r="KAI95" s="516"/>
      <c r="KAJ95" s="516"/>
      <c r="KAK95" s="516"/>
      <c r="KAL95" s="516"/>
      <c r="KAM95" s="516"/>
      <c r="KAN95" s="516"/>
      <c r="KAO95" s="516"/>
      <c r="KAP95" s="516"/>
      <c r="KAQ95" s="516"/>
      <c r="KAR95" s="516"/>
      <c r="KAS95" s="516"/>
      <c r="KAT95" s="516"/>
      <c r="KAU95" s="516"/>
      <c r="KAV95" s="516"/>
      <c r="KAW95" s="516"/>
      <c r="KAX95" s="516"/>
      <c r="KAY95" s="516"/>
      <c r="KAZ95" s="516"/>
      <c r="KBA95" s="516"/>
      <c r="KBB95" s="516"/>
      <c r="KBC95" s="516"/>
      <c r="KBD95" s="516"/>
      <c r="KBE95" s="516"/>
      <c r="KBF95" s="516"/>
      <c r="KBG95" s="516"/>
      <c r="KBH95" s="516"/>
      <c r="KBI95" s="516"/>
      <c r="KBJ95" s="516"/>
      <c r="KBK95" s="516"/>
      <c r="KBL95" s="516"/>
      <c r="KBM95" s="516"/>
      <c r="KBN95" s="516"/>
      <c r="KBO95" s="516"/>
      <c r="KBP95" s="516"/>
      <c r="KBQ95" s="516"/>
      <c r="KBR95" s="516"/>
      <c r="KBS95" s="516"/>
      <c r="KBT95" s="516"/>
      <c r="KBU95" s="516"/>
      <c r="KBV95" s="516"/>
      <c r="KBW95" s="516"/>
      <c r="KBX95" s="516"/>
      <c r="KBY95" s="516"/>
      <c r="KBZ95" s="516"/>
      <c r="KCA95" s="516"/>
      <c r="KCB95" s="516"/>
      <c r="KCC95" s="516"/>
      <c r="KCD95" s="516"/>
      <c r="KCE95" s="516"/>
      <c r="KCF95" s="516"/>
      <c r="KCG95" s="516"/>
      <c r="KCH95" s="516"/>
      <c r="KCI95" s="516"/>
      <c r="KCJ95" s="516"/>
      <c r="KCK95" s="516"/>
      <c r="KCL95" s="516"/>
      <c r="KCM95" s="516"/>
      <c r="KCN95" s="516"/>
      <c r="KCO95" s="516"/>
      <c r="KCP95" s="516"/>
      <c r="KCQ95" s="516"/>
      <c r="KCR95" s="516"/>
      <c r="KCS95" s="516"/>
      <c r="KCT95" s="516"/>
      <c r="KCU95" s="516"/>
      <c r="KCV95" s="516"/>
      <c r="KCW95" s="516"/>
      <c r="KCX95" s="516"/>
      <c r="KCY95" s="516"/>
      <c r="KCZ95" s="516"/>
      <c r="KDA95" s="516"/>
      <c r="KDB95" s="516"/>
      <c r="KDC95" s="516"/>
      <c r="KDD95" s="516"/>
      <c r="KDE95" s="516"/>
      <c r="KDF95" s="516"/>
      <c r="KDG95" s="516"/>
      <c r="KDH95" s="516"/>
      <c r="KDI95" s="516"/>
      <c r="KDJ95" s="516"/>
      <c r="KDK95" s="516"/>
      <c r="KDL95" s="516"/>
      <c r="KDM95" s="516"/>
      <c r="KDN95" s="516"/>
      <c r="KDO95" s="516"/>
      <c r="KDP95" s="516"/>
      <c r="KDQ95" s="516"/>
      <c r="KDR95" s="516"/>
      <c r="KDS95" s="516"/>
      <c r="KDT95" s="516"/>
      <c r="KDU95" s="516"/>
      <c r="KDV95" s="516"/>
      <c r="KDW95" s="516"/>
      <c r="KDX95" s="516"/>
      <c r="KDY95" s="516"/>
      <c r="KDZ95" s="516"/>
      <c r="KEA95" s="516"/>
      <c r="KEB95" s="516"/>
      <c r="KEC95" s="516"/>
      <c r="KED95" s="516"/>
      <c r="KEE95" s="516"/>
      <c r="KEF95" s="516"/>
      <c r="KEG95" s="516"/>
      <c r="KEH95" s="516"/>
      <c r="KEI95" s="516"/>
      <c r="KEJ95" s="516"/>
      <c r="KEK95" s="516"/>
      <c r="KEL95" s="516"/>
      <c r="KEM95" s="516"/>
      <c r="KEN95" s="516"/>
      <c r="KEO95" s="516"/>
      <c r="KEP95" s="516"/>
      <c r="KEQ95" s="516"/>
      <c r="KER95" s="516"/>
      <c r="KES95" s="516"/>
      <c r="KET95" s="516"/>
      <c r="KEU95" s="516"/>
      <c r="KEV95" s="516"/>
      <c r="KEW95" s="516"/>
      <c r="KEX95" s="516"/>
      <c r="KEY95" s="516"/>
      <c r="KEZ95" s="516"/>
      <c r="KFA95" s="516"/>
      <c r="KFB95" s="516"/>
      <c r="KFC95" s="516"/>
      <c r="KFD95" s="516"/>
      <c r="KFE95" s="516"/>
      <c r="KFF95" s="516"/>
      <c r="KFG95" s="516"/>
      <c r="KFH95" s="516"/>
      <c r="KFI95" s="516"/>
      <c r="KFJ95" s="516"/>
      <c r="KFK95" s="516"/>
      <c r="KFL95" s="516"/>
      <c r="KFM95" s="516"/>
      <c r="KFN95" s="516"/>
      <c r="KFO95" s="516"/>
      <c r="KFP95" s="516"/>
      <c r="KFQ95" s="516"/>
      <c r="KFR95" s="516"/>
      <c r="KFS95" s="516"/>
      <c r="KFT95" s="516"/>
      <c r="KFU95" s="516"/>
      <c r="KFV95" s="516"/>
      <c r="KFW95" s="516"/>
      <c r="KFX95" s="516"/>
      <c r="KFY95" s="516"/>
      <c r="KFZ95" s="516"/>
      <c r="KGA95" s="516"/>
      <c r="KGB95" s="516"/>
      <c r="KGC95" s="516"/>
      <c r="KGD95" s="516"/>
      <c r="KGE95" s="516"/>
      <c r="KGF95" s="516"/>
      <c r="KGG95" s="516"/>
      <c r="KGH95" s="516"/>
      <c r="KGI95" s="516"/>
      <c r="KGJ95" s="516"/>
      <c r="KGK95" s="516"/>
      <c r="KGL95" s="516"/>
      <c r="KGM95" s="516"/>
      <c r="KGN95" s="516"/>
      <c r="KGO95" s="516"/>
      <c r="KGP95" s="516"/>
      <c r="KGQ95" s="516"/>
      <c r="KGR95" s="516"/>
      <c r="KGS95" s="516"/>
      <c r="KGT95" s="516"/>
      <c r="KGU95" s="516"/>
      <c r="KGV95" s="516"/>
      <c r="KGW95" s="516"/>
      <c r="KGX95" s="516"/>
      <c r="KGY95" s="516"/>
      <c r="KGZ95" s="516"/>
      <c r="KHA95" s="516"/>
      <c r="KHB95" s="516"/>
      <c r="KHC95" s="516"/>
      <c r="KHD95" s="516"/>
      <c r="KHE95" s="516"/>
      <c r="KHF95" s="516"/>
      <c r="KHG95" s="516"/>
      <c r="KHH95" s="516"/>
      <c r="KHI95" s="516"/>
      <c r="KHJ95" s="516"/>
      <c r="KHK95" s="516"/>
      <c r="KHL95" s="516"/>
      <c r="KHM95" s="516"/>
      <c r="KHN95" s="516"/>
      <c r="KHO95" s="516"/>
      <c r="KHP95" s="516"/>
      <c r="KHQ95" s="516"/>
      <c r="KHR95" s="516"/>
      <c r="KHS95" s="516"/>
      <c r="KHT95" s="516"/>
      <c r="KHU95" s="516"/>
      <c r="KHV95" s="516"/>
      <c r="KHW95" s="516"/>
      <c r="KHX95" s="516"/>
      <c r="KHY95" s="516"/>
      <c r="KHZ95" s="516"/>
      <c r="KIA95" s="516"/>
      <c r="KIB95" s="516"/>
      <c r="KIC95" s="516"/>
      <c r="KID95" s="516"/>
      <c r="KIE95" s="516"/>
      <c r="KIF95" s="516"/>
      <c r="KIG95" s="516"/>
      <c r="KIH95" s="516"/>
      <c r="KII95" s="516"/>
      <c r="KIJ95" s="516"/>
      <c r="KIK95" s="516"/>
      <c r="KIL95" s="516"/>
      <c r="KIM95" s="516"/>
      <c r="KIN95" s="516"/>
      <c r="KIO95" s="516"/>
      <c r="KIP95" s="516"/>
      <c r="KIQ95" s="516"/>
      <c r="KIR95" s="516"/>
      <c r="KIS95" s="516"/>
      <c r="KIT95" s="516"/>
      <c r="KIU95" s="516"/>
      <c r="KIV95" s="516"/>
      <c r="KIW95" s="516"/>
      <c r="KIX95" s="516"/>
      <c r="KIY95" s="516"/>
      <c r="KIZ95" s="516"/>
      <c r="KJA95" s="516"/>
      <c r="KJB95" s="516"/>
      <c r="KJC95" s="516"/>
      <c r="KJD95" s="516"/>
      <c r="KJE95" s="516"/>
      <c r="KJF95" s="516"/>
      <c r="KJG95" s="516"/>
      <c r="KJH95" s="516"/>
      <c r="KJI95" s="516"/>
      <c r="KJJ95" s="516"/>
      <c r="KJK95" s="516"/>
      <c r="KJL95" s="516"/>
      <c r="KJM95" s="516"/>
      <c r="KJN95" s="516"/>
      <c r="KJO95" s="516"/>
      <c r="KJP95" s="516"/>
      <c r="KJQ95" s="516"/>
      <c r="KJR95" s="516"/>
      <c r="KJS95" s="516"/>
      <c r="KJT95" s="516"/>
      <c r="KJU95" s="516"/>
      <c r="KJV95" s="516"/>
      <c r="KJW95" s="516"/>
      <c r="KJX95" s="516"/>
      <c r="KJY95" s="516"/>
      <c r="KJZ95" s="516"/>
      <c r="KKA95" s="516"/>
      <c r="KKB95" s="516"/>
      <c r="KKC95" s="516"/>
      <c r="KKD95" s="516"/>
      <c r="KKE95" s="516"/>
      <c r="KKF95" s="516"/>
      <c r="KKG95" s="516"/>
      <c r="KKH95" s="516"/>
      <c r="KKI95" s="516"/>
      <c r="KKJ95" s="516"/>
      <c r="KKK95" s="516"/>
      <c r="KKL95" s="516"/>
      <c r="KKM95" s="516"/>
      <c r="KKN95" s="516"/>
      <c r="KKO95" s="516"/>
      <c r="KKP95" s="516"/>
      <c r="KKQ95" s="516"/>
      <c r="KKR95" s="516"/>
      <c r="KKS95" s="516"/>
      <c r="KKT95" s="516"/>
      <c r="KKU95" s="516"/>
      <c r="KKV95" s="516"/>
      <c r="KKW95" s="516"/>
      <c r="KKX95" s="516"/>
      <c r="KKY95" s="516"/>
      <c r="KKZ95" s="516"/>
      <c r="KLA95" s="516"/>
      <c r="KLB95" s="516"/>
      <c r="KLC95" s="516"/>
      <c r="KLD95" s="516"/>
      <c r="KLE95" s="516"/>
      <c r="KLF95" s="516"/>
      <c r="KLG95" s="516"/>
      <c r="KLH95" s="516"/>
      <c r="KLI95" s="516"/>
      <c r="KLJ95" s="516"/>
      <c r="KLK95" s="516"/>
      <c r="KLL95" s="516"/>
      <c r="KLM95" s="516"/>
      <c r="KLN95" s="516"/>
      <c r="KLO95" s="516"/>
      <c r="KLP95" s="516"/>
      <c r="KLQ95" s="516"/>
      <c r="KLR95" s="516"/>
      <c r="KLS95" s="516"/>
      <c r="KLT95" s="516"/>
      <c r="KLU95" s="516"/>
      <c r="KLV95" s="516"/>
      <c r="KLW95" s="516"/>
      <c r="KLX95" s="516"/>
      <c r="KLY95" s="516"/>
      <c r="KLZ95" s="516"/>
      <c r="KMA95" s="516"/>
      <c r="KMB95" s="516"/>
      <c r="KMC95" s="516"/>
      <c r="KMD95" s="516"/>
      <c r="KME95" s="516"/>
      <c r="KMF95" s="516"/>
      <c r="KMG95" s="516"/>
      <c r="KMH95" s="516"/>
      <c r="KMI95" s="516"/>
      <c r="KMJ95" s="516"/>
      <c r="KMK95" s="516"/>
      <c r="KML95" s="516"/>
      <c r="KMM95" s="516"/>
      <c r="KMN95" s="516"/>
      <c r="KMO95" s="516"/>
      <c r="KMP95" s="516"/>
      <c r="KMQ95" s="516"/>
      <c r="KMR95" s="516"/>
      <c r="KMS95" s="516"/>
      <c r="KMT95" s="516"/>
      <c r="KMU95" s="516"/>
      <c r="KMV95" s="516"/>
      <c r="KMW95" s="516"/>
      <c r="KMX95" s="516"/>
      <c r="KMY95" s="516"/>
      <c r="KMZ95" s="516"/>
      <c r="KNA95" s="516"/>
      <c r="KNB95" s="516"/>
      <c r="KNC95" s="516"/>
      <c r="KND95" s="516"/>
      <c r="KNE95" s="516"/>
      <c r="KNF95" s="516"/>
      <c r="KNG95" s="516"/>
      <c r="KNH95" s="516"/>
      <c r="KNI95" s="516"/>
      <c r="KNJ95" s="516"/>
      <c r="KNK95" s="516"/>
      <c r="KNL95" s="516"/>
      <c r="KNM95" s="516"/>
      <c r="KNN95" s="516"/>
      <c r="KNO95" s="516"/>
      <c r="KNP95" s="516"/>
      <c r="KNQ95" s="516"/>
      <c r="KNR95" s="516"/>
      <c r="KNS95" s="516"/>
      <c r="KNT95" s="516"/>
      <c r="KNU95" s="516"/>
      <c r="KNV95" s="516"/>
      <c r="KNW95" s="516"/>
      <c r="KNX95" s="516"/>
      <c r="KNY95" s="516"/>
      <c r="KNZ95" s="516"/>
      <c r="KOA95" s="516"/>
      <c r="KOB95" s="516"/>
      <c r="KOC95" s="516"/>
      <c r="KOD95" s="516"/>
      <c r="KOE95" s="516"/>
      <c r="KOF95" s="516"/>
      <c r="KOG95" s="516"/>
      <c r="KOH95" s="516"/>
      <c r="KOI95" s="516"/>
      <c r="KOJ95" s="516"/>
      <c r="KOK95" s="516"/>
      <c r="KOL95" s="516"/>
      <c r="KOM95" s="516"/>
      <c r="KON95" s="516"/>
      <c r="KOO95" s="516"/>
      <c r="KOP95" s="516"/>
      <c r="KOQ95" s="516"/>
      <c r="KOR95" s="516"/>
      <c r="KOS95" s="516"/>
      <c r="KOT95" s="516"/>
      <c r="KOU95" s="516"/>
      <c r="KOV95" s="516"/>
      <c r="KOW95" s="516"/>
      <c r="KOX95" s="516"/>
      <c r="KOY95" s="516"/>
      <c r="KOZ95" s="516"/>
      <c r="KPA95" s="516"/>
      <c r="KPB95" s="516"/>
      <c r="KPC95" s="516"/>
      <c r="KPD95" s="516"/>
      <c r="KPE95" s="516"/>
      <c r="KPF95" s="516"/>
      <c r="KPG95" s="516"/>
      <c r="KPH95" s="516"/>
      <c r="KPI95" s="516"/>
      <c r="KPJ95" s="516"/>
      <c r="KPK95" s="516"/>
      <c r="KPL95" s="516"/>
      <c r="KPM95" s="516"/>
      <c r="KPN95" s="516"/>
      <c r="KPO95" s="516"/>
      <c r="KPP95" s="516"/>
      <c r="KPQ95" s="516"/>
      <c r="KPR95" s="516"/>
      <c r="KPS95" s="516"/>
      <c r="KPT95" s="516"/>
      <c r="KPU95" s="516"/>
      <c r="KPV95" s="516"/>
      <c r="KPW95" s="516"/>
      <c r="KPX95" s="516"/>
      <c r="KPY95" s="516"/>
      <c r="KPZ95" s="516"/>
      <c r="KQA95" s="516"/>
      <c r="KQB95" s="516"/>
      <c r="KQC95" s="516"/>
      <c r="KQD95" s="516"/>
      <c r="KQE95" s="516"/>
      <c r="KQF95" s="516"/>
      <c r="KQG95" s="516"/>
      <c r="KQH95" s="516"/>
      <c r="KQI95" s="516"/>
      <c r="KQJ95" s="516"/>
      <c r="KQK95" s="516"/>
      <c r="KQL95" s="516"/>
      <c r="KQM95" s="516"/>
      <c r="KQN95" s="516"/>
      <c r="KQO95" s="516"/>
      <c r="KQP95" s="516"/>
      <c r="KQQ95" s="516"/>
      <c r="KQR95" s="516"/>
      <c r="KQS95" s="516"/>
      <c r="KQT95" s="516"/>
      <c r="KQU95" s="516"/>
      <c r="KQV95" s="516"/>
      <c r="KQW95" s="516"/>
      <c r="KQX95" s="516"/>
      <c r="KQY95" s="516"/>
      <c r="KQZ95" s="516"/>
      <c r="KRA95" s="516"/>
      <c r="KRB95" s="516"/>
      <c r="KRC95" s="516"/>
      <c r="KRD95" s="516"/>
      <c r="KRE95" s="516"/>
      <c r="KRF95" s="516"/>
      <c r="KRG95" s="516"/>
      <c r="KRH95" s="516"/>
      <c r="KRI95" s="516"/>
      <c r="KRJ95" s="516"/>
      <c r="KRK95" s="516"/>
      <c r="KRL95" s="516"/>
      <c r="KRM95" s="516"/>
      <c r="KRN95" s="516"/>
      <c r="KRO95" s="516"/>
      <c r="KRP95" s="516"/>
      <c r="KRQ95" s="516"/>
      <c r="KRR95" s="516"/>
      <c r="KRS95" s="516"/>
      <c r="KRT95" s="516"/>
      <c r="KRU95" s="516"/>
      <c r="KRV95" s="516"/>
      <c r="KRW95" s="516"/>
      <c r="KRX95" s="516"/>
      <c r="KRY95" s="516"/>
      <c r="KRZ95" s="516"/>
      <c r="KSA95" s="516"/>
      <c r="KSB95" s="516"/>
      <c r="KSC95" s="516"/>
      <c r="KSD95" s="516"/>
      <c r="KSE95" s="516"/>
      <c r="KSF95" s="516"/>
      <c r="KSG95" s="516"/>
      <c r="KSH95" s="516"/>
      <c r="KSI95" s="516"/>
      <c r="KSJ95" s="516"/>
      <c r="KSK95" s="516"/>
      <c r="KSL95" s="516"/>
      <c r="KSM95" s="516"/>
      <c r="KSN95" s="516"/>
      <c r="KSO95" s="516"/>
      <c r="KSP95" s="516"/>
      <c r="KSQ95" s="516"/>
      <c r="KSR95" s="516"/>
      <c r="KSS95" s="516"/>
      <c r="KST95" s="516"/>
      <c r="KSU95" s="516"/>
      <c r="KSV95" s="516"/>
      <c r="KSW95" s="516"/>
      <c r="KSX95" s="516"/>
      <c r="KSY95" s="516"/>
      <c r="KSZ95" s="516"/>
      <c r="KTA95" s="516"/>
      <c r="KTB95" s="516"/>
      <c r="KTC95" s="516"/>
      <c r="KTD95" s="516"/>
      <c r="KTE95" s="516"/>
      <c r="KTF95" s="516"/>
      <c r="KTG95" s="516"/>
      <c r="KTH95" s="516"/>
      <c r="KTI95" s="516"/>
      <c r="KTJ95" s="516"/>
      <c r="KTK95" s="516"/>
      <c r="KTL95" s="516"/>
      <c r="KTM95" s="516"/>
      <c r="KTN95" s="516"/>
      <c r="KTO95" s="516"/>
      <c r="KTP95" s="516"/>
      <c r="KTQ95" s="516"/>
      <c r="KTR95" s="516"/>
      <c r="KTS95" s="516"/>
      <c r="KTT95" s="516"/>
      <c r="KTU95" s="516"/>
      <c r="KTV95" s="516"/>
      <c r="KTW95" s="516"/>
      <c r="KTX95" s="516"/>
      <c r="KTY95" s="516"/>
      <c r="KTZ95" s="516"/>
      <c r="KUA95" s="516"/>
      <c r="KUB95" s="516"/>
      <c r="KUC95" s="516"/>
      <c r="KUD95" s="516"/>
      <c r="KUE95" s="516"/>
      <c r="KUF95" s="516"/>
      <c r="KUG95" s="516"/>
      <c r="KUH95" s="516"/>
      <c r="KUI95" s="516"/>
      <c r="KUJ95" s="516"/>
      <c r="KUK95" s="516"/>
      <c r="KUL95" s="516"/>
      <c r="KUM95" s="516"/>
      <c r="KUN95" s="516"/>
      <c r="KUO95" s="516"/>
      <c r="KUP95" s="516"/>
      <c r="KUQ95" s="516"/>
      <c r="KUR95" s="516"/>
      <c r="KUS95" s="516"/>
      <c r="KUT95" s="516"/>
      <c r="KUU95" s="516"/>
      <c r="KUV95" s="516"/>
      <c r="KUW95" s="516"/>
      <c r="KUX95" s="516"/>
      <c r="KUY95" s="516"/>
      <c r="KUZ95" s="516"/>
      <c r="KVA95" s="516"/>
      <c r="KVB95" s="516"/>
      <c r="KVC95" s="516"/>
      <c r="KVD95" s="516"/>
      <c r="KVE95" s="516"/>
      <c r="KVF95" s="516"/>
      <c r="KVG95" s="516"/>
      <c r="KVH95" s="516"/>
      <c r="KVI95" s="516"/>
      <c r="KVJ95" s="516"/>
      <c r="KVK95" s="516"/>
      <c r="KVL95" s="516"/>
      <c r="KVM95" s="516"/>
      <c r="KVN95" s="516"/>
      <c r="KVO95" s="516"/>
      <c r="KVP95" s="516"/>
      <c r="KVQ95" s="516"/>
      <c r="KVR95" s="516"/>
      <c r="KVS95" s="516"/>
      <c r="KVT95" s="516"/>
      <c r="KVU95" s="516"/>
      <c r="KVV95" s="516"/>
      <c r="KVW95" s="516"/>
      <c r="KVX95" s="516"/>
      <c r="KVY95" s="516"/>
      <c r="KVZ95" s="516"/>
      <c r="KWA95" s="516"/>
      <c r="KWB95" s="516"/>
      <c r="KWC95" s="516"/>
      <c r="KWD95" s="516"/>
      <c r="KWE95" s="516"/>
      <c r="KWF95" s="516"/>
      <c r="KWG95" s="516"/>
      <c r="KWH95" s="516"/>
      <c r="KWI95" s="516"/>
      <c r="KWJ95" s="516"/>
      <c r="KWK95" s="516"/>
      <c r="KWL95" s="516"/>
      <c r="KWM95" s="516"/>
      <c r="KWN95" s="516"/>
      <c r="KWO95" s="516"/>
      <c r="KWP95" s="516"/>
      <c r="KWQ95" s="516"/>
      <c r="KWR95" s="516"/>
      <c r="KWS95" s="516"/>
      <c r="KWT95" s="516"/>
      <c r="KWU95" s="516"/>
      <c r="KWV95" s="516"/>
      <c r="KWW95" s="516"/>
      <c r="KWX95" s="516"/>
      <c r="KWY95" s="516"/>
      <c r="KWZ95" s="516"/>
      <c r="KXA95" s="516"/>
      <c r="KXB95" s="516"/>
      <c r="KXC95" s="516"/>
      <c r="KXD95" s="516"/>
      <c r="KXE95" s="516"/>
      <c r="KXF95" s="516"/>
      <c r="KXG95" s="516"/>
      <c r="KXH95" s="516"/>
      <c r="KXI95" s="516"/>
      <c r="KXJ95" s="516"/>
      <c r="KXK95" s="516"/>
      <c r="KXL95" s="516"/>
      <c r="KXM95" s="516"/>
      <c r="KXN95" s="516"/>
      <c r="KXO95" s="516"/>
      <c r="KXP95" s="516"/>
      <c r="KXQ95" s="516"/>
      <c r="KXR95" s="516"/>
      <c r="KXS95" s="516"/>
      <c r="KXT95" s="516"/>
      <c r="KXU95" s="516"/>
      <c r="KXV95" s="516"/>
      <c r="KXW95" s="516"/>
      <c r="KXX95" s="516"/>
      <c r="KXY95" s="516"/>
      <c r="KXZ95" s="516"/>
      <c r="KYA95" s="516"/>
      <c r="KYB95" s="516"/>
      <c r="KYC95" s="516"/>
      <c r="KYD95" s="516"/>
      <c r="KYE95" s="516"/>
      <c r="KYF95" s="516"/>
      <c r="KYG95" s="516"/>
      <c r="KYH95" s="516"/>
      <c r="KYI95" s="516"/>
      <c r="KYJ95" s="516"/>
      <c r="KYK95" s="516"/>
      <c r="KYL95" s="516"/>
      <c r="KYM95" s="516"/>
      <c r="KYN95" s="516"/>
      <c r="KYO95" s="516"/>
      <c r="KYP95" s="516"/>
      <c r="KYQ95" s="516"/>
      <c r="KYR95" s="516"/>
      <c r="KYS95" s="516"/>
      <c r="KYT95" s="516"/>
      <c r="KYU95" s="516"/>
      <c r="KYV95" s="516"/>
      <c r="KYW95" s="516"/>
      <c r="KYX95" s="516"/>
      <c r="KYY95" s="516"/>
      <c r="KYZ95" s="516"/>
      <c r="KZA95" s="516"/>
      <c r="KZB95" s="516"/>
      <c r="KZC95" s="516"/>
      <c r="KZD95" s="516"/>
      <c r="KZE95" s="516"/>
      <c r="KZF95" s="516"/>
      <c r="KZG95" s="516"/>
      <c r="KZH95" s="516"/>
      <c r="KZI95" s="516"/>
      <c r="KZJ95" s="516"/>
      <c r="KZK95" s="516"/>
      <c r="KZL95" s="516"/>
      <c r="KZM95" s="516"/>
      <c r="KZN95" s="516"/>
      <c r="KZO95" s="516"/>
      <c r="KZP95" s="516"/>
      <c r="KZQ95" s="516"/>
      <c r="KZR95" s="516"/>
      <c r="KZS95" s="516"/>
      <c r="KZT95" s="516"/>
      <c r="KZU95" s="516"/>
      <c r="KZV95" s="516"/>
      <c r="KZW95" s="516"/>
      <c r="KZX95" s="516"/>
      <c r="KZY95" s="516"/>
      <c r="KZZ95" s="516"/>
      <c r="LAA95" s="516"/>
      <c r="LAB95" s="516"/>
      <c r="LAC95" s="516"/>
      <c r="LAD95" s="516"/>
      <c r="LAE95" s="516"/>
      <c r="LAF95" s="516"/>
      <c r="LAG95" s="516"/>
      <c r="LAH95" s="516"/>
      <c r="LAI95" s="516"/>
      <c r="LAJ95" s="516"/>
      <c r="LAK95" s="516"/>
      <c r="LAL95" s="516"/>
      <c r="LAM95" s="516"/>
      <c r="LAN95" s="516"/>
      <c r="LAO95" s="516"/>
      <c r="LAP95" s="516"/>
      <c r="LAQ95" s="516"/>
      <c r="LAR95" s="516"/>
      <c r="LAS95" s="516"/>
      <c r="LAT95" s="516"/>
      <c r="LAU95" s="516"/>
      <c r="LAV95" s="516"/>
      <c r="LAW95" s="516"/>
      <c r="LAX95" s="516"/>
      <c r="LAY95" s="516"/>
      <c r="LAZ95" s="516"/>
      <c r="LBA95" s="516"/>
      <c r="LBB95" s="516"/>
      <c r="LBC95" s="516"/>
      <c r="LBD95" s="516"/>
      <c r="LBE95" s="516"/>
      <c r="LBF95" s="516"/>
      <c r="LBG95" s="516"/>
      <c r="LBH95" s="516"/>
      <c r="LBI95" s="516"/>
      <c r="LBJ95" s="516"/>
      <c r="LBK95" s="516"/>
      <c r="LBL95" s="516"/>
      <c r="LBM95" s="516"/>
      <c r="LBN95" s="516"/>
      <c r="LBO95" s="516"/>
      <c r="LBP95" s="516"/>
      <c r="LBQ95" s="516"/>
      <c r="LBR95" s="516"/>
      <c r="LBS95" s="516"/>
      <c r="LBT95" s="516"/>
      <c r="LBU95" s="516"/>
      <c r="LBV95" s="516"/>
      <c r="LBW95" s="516"/>
      <c r="LBX95" s="516"/>
      <c r="LBY95" s="516"/>
      <c r="LBZ95" s="516"/>
      <c r="LCA95" s="516"/>
      <c r="LCB95" s="516"/>
      <c r="LCC95" s="516"/>
      <c r="LCD95" s="516"/>
      <c r="LCE95" s="516"/>
      <c r="LCF95" s="516"/>
      <c r="LCG95" s="516"/>
      <c r="LCH95" s="516"/>
      <c r="LCI95" s="516"/>
      <c r="LCJ95" s="516"/>
      <c r="LCK95" s="516"/>
      <c r="LCL95" s="516"/>
      <c r="LCM95" s="516"/>
      <c r="LCN95" s="516"/>
      <c r="LCO95" s="516"/>
      <c r="LCP95" s="516"/>
      <c r="LCQ95" s="516"/>
      <c r="LCR95" s="516"/>
      <c r="LCS95" s="516"/>
      <c r="LCT95" s="516"/>
      <c r="LCU95" s="516"/>
      <c r="LCV95" s="516"/>
      <c r="LCW95" s="516"/>
      <c r="LCX95" s="516"/>
      <c r="LCY95" s="516"/>
      <c r="LCZ95" s="516"/>
      <c r="LDA95" s="516"/>
      <c r="LDB95" s="516"/>
      <c r="LDC95" s="516"/>
      <c r="LDD95" s="516"/>
      <c r="LDE95" s="516"/>
      <c r="LDF95" s="516"/>
      <c r="LDG95" s="516"/>
      <c r="LDH95" s="516"/>
      <c r="LDI95" s="516"/>
      <c r="LDJ95" s="516"/>
      <c r="LDK95" s="516"/>
      <c r="LDL95" s="516"/>
      <c r="LDM95" s="516"/>
      <c r="LDN95" s="516"/>
      <c r="LDO95" s="516"/>
      <c r="LDP95" s="516"/>
      <c r="LDQ95" s="516"/>
      <c r="LDR95" s="516"/>
      <c r="LDS95" s="516"/>
      <c r="LDT95" s="516"/>
      <c r="LDU95" s="516"/>
      <c r="LDV95" s="516"/>
      <c r="LDW95" s="516"/>
      <c r="LDX95" s="516"/>
      <c r="LDY95" s="516"/>
      <c r="LDZ95" s="516"/>
      <c r="LEA95" s="516"/>
      <c r="LEB95" s="516"/>
      <c r="LEC95" s="516"/>
      <c r="LED95" s="516"/>
      <c r="LEE95" s="516"/>
      <c r="LEF95" s="516"/>
      <c r="LEG95" s="516"/>
      <c r="LEH95" s="516"/>
      <c r="LEI95" s="516"/>
      <c r="LEJ95" s="516"/>
      <c r="LEK95" s="516"/>
      <c r="LEL95" s="516"/>
      <c r="LEM95" s="516"/>
      <c r="LEN95" s="516"/>
      <c r="LEO95" s="516"/>
      <c r="LEP95" s="516"/>
      <c r="LEQ95" s="516"/>
      <c r="LER95" s="516"/>
      <c r="LES95" s="516"/>
      <c r="LET95" s="516"/>
      <c r="LEU95" s="516"/>
      <c r="LEV95" s="516"/>
      <c r="LEW95" s="516"/>
      <c r="LEX95" s="516"/>
      <c r="LEY95" s="516"/>
      <c r="LEZ95" s="516"/>
      <c r="LFA95" s="516"/>
      <c r="LFB95" s="516"/>
      <c r="LFC95" s="516"/>
      <c r="LFD95" s="516"/>
      <c r="LFE95" s="516"/>
      <c r="LFF95" s="516"/>
      <c r="LFG95" s="516"/>
      <c r="LFH95" s="516"/>
      <c r="LFI95" s="516"/>
      <c r="LFJ95" s="516"/>
      <c r="LFK95" s="516"/>
      <c r="LFL95" s="516"/>
      <c r="LFM95" s="516"/>
      <c r="LFN95" s="516"/>
      <c r="LFO95" s="516"/>
      <c r="LFP95" s="516"/>
      <c r="LFQ95" s="516"/>
      <c r="LFR95" s="516"/>
      <c r="LFS95" s="516"/>
      <c r="LFT95" s="516"/>
      <c r="LFU95" s="516"/>
      <c r="LFV95" s="516"/>
      <c r="LFW95" s="516"/>
      <c r="LFX95" s="516"/>
      <c r="LFY95" s="516"/>
      <c r="LFZ95" s="516"/>
      <c r="LGA95" s="516"/>
      <c r="LGB95" s="516"/>
      <c r="LGC95" s="516"/>
      <c r="LGD95" s="516"/>
      <c r="LGE95" s="516"/>
      <c r="LGF95" s="516"/>
      <c r="LGG95" s="516"/>
      <c r="LGH95" s="516"/>
      <c r="LGI95" s="516"/>
      <c r="LGJ95" s="516"/>
      <c r="LGK95" s="516"/>
      <c r="LGL95" s="516"/>
      <c r="LGM95" s="516"/>
      <c r="LGN95" s="516"/>
      <c r="LGO95" s="516"/>
      <c r="LGP95" s="516"/>
      <c r="LGQ95" s="516"/>
      <c r="LGR95" s="516"/>
      <c r="LGS95" s="516"/>
      <c r="LGT95" s="516"/>
      <c r="LGU95" s="516"/>
      <c r="LGV95" s="516"/>
      <c r="LGW95" s="516"/>
      <c r="LGX95" s="516"/>
      <c r="LGY95" s="516"/>
      <c r="LGZ95" s="516"/>
      <c r="LHA95" s="516"/>
      <c r="LHB95" s="516"/>
      <c r="LHC95" s="516"/>
      <c r="LHD95" s="516"/>
      <c r="LHE95" s="516"/>
      <c r="LHF95" s="516"/>
      <c r="LHG95" s="516"/>
      <c r="LHH95" s="516"/>
      <c r="LHI95" s="516"/>
      <c r="LHJ95" s="516"/>
      <c r="LHK95" s="516"/>
      <c r="LHL95" s="516"/>
      <c r="LHM95" s="516"/>
      <c r="LHN95" s="516"/>
      <c r="LHO95" s="516"/>
      <c r="LHP95" s="516"/>
      <c r="LHQ95" s="516"/>
      <c r="LHR95" s="516"/>
      <c r="LHS95" s="516"/>
      <c r="LHT95" s="516"/>
      <c r="LHU95" s="516"/>
      <c r="LHV95" s="516"/>
      <c r="LHW95" s="516"/>
      <c r="LHX95" s="516"/>
      <c r="LHY95" s="516"/>
      <c r="LHZ95" s="516"/>
      <c r="LIA95" s="516"/>
      <c r="LIB95" s="516"/>
      <c r="LIC95" s="516"/>
      <c r="LID95" s="516"/>
      <c r="LIE95" s="516"/>
      <c r="LIF95" s="516"/>
      <c r="LIG95" s="516"/>
      <c r="LIH95" s="516"/>
      <c r="LII95" s="516"/>
      <c r="LIJ95" s="516"/>
      <c r="LIK95" s="516"/>
      <c r="LIL95" s="516"/>
      <c r="LIM95" s="516"/>
      <c r="LIN95" s="516"/>
      <c r="LIO95" s="516"/>
      <c r="LIP95" s="516"/>
      <c r="LIQ95" s="516"/>
      <c r="LIR95" s="516"/>
      <c r="LIS95" s="516"/>
      <c r="LIT95" s="516"/>
      <c r="LIU95" s="516"/>
      <c r="LIV95" s="516"/>
      <c r="LIW95" s="516"/>
      <c r="LIX95" s="516"/>
      <c r="LIY95" s="516"/>
      <c r="LIZ95" s="516"/>
      <c r="LJA95" s="516"/>
      <c r="LJB95" s="516"/>
      <c r="LJC95" s="516"/>
      <c r="LJD95" s="516"/>
      <c r="LJE95" s="516"/>
      <c r="LJF95" s="516"/>
      <c r="LJG95" s="516"/>
      <c r="LJH95" s="516"/>
      <c r="LJI95" s="516"/>
      <c r="LJJ95" s="516"/>
      <c r="LJK95" s="516"/>
      <c r="LJL95" s="516"/>
      <c r="LJM95" s="516"/>
      <c r="LJN95" s="516"/>
      <c r="LJO95" s="516"/>
      <c r="LJP95" s="516"/>
      <c r="LJQ95" s="516"/>
      <c r="LJR95" s="516"/>
      <c r="LJS95" s="516"/>
      <c r="LJT95" s="516"/>
      <c r="LJU95" s="516"/>
      <c r="LJV95" s="516"/>
      <c r="LJW95" s="516"/>
      <c r="LJX95" s="516"/>
      <c r="LJY95" s="516"/>
      <c r="LJZ95" s="516"/>
      <c r="LKA95" s="516"/>
      <c r="LKB95" s="516"/>
      <c r="LKC95" s="516"/>
      <c r="LKD95" s="516"/>
      <c r="LKE95" s="516"/>
      <c r="LKF95" s="516"/>
      <c r="LKG95" s="516"/>
      <c r="LKH95" s="516"/>
      <c r="LKI95" s="516"/>
      <c r="LKJ95" s="516"/>
      <c r="LKK95" s="516"/>
      <c r="LKL95" s="516"/>
      <c r="LKM95" s="516"/>
      <c r="LKN95" s="516"/>
      <c r="LKO95" s="516"/>
      <c r="LKP95" s="516"/>
      <c r="LKQ95" s="516"/>
      <c r="LKR95" s="516"/>
      <c r="LKS95" s="516"/>
      <c r="LKT95" s="516"/>
      <c r="LKU95" s="516"/>
      <c r="LKV95" s="516"/>
      <c r="LKW95" s="516"/>
      <c r="LKX95" s="516"/>
      <c r="LKY95" s="516"/>
      <c r="LKZ95" s="516"/>
      <c r="LLA95" s="516"/>
      <c r="LLB95" s="516"/>
      <c r="LLC95" s="516"/>
      <c r="LLD95" s="516"/>
      <c r="LLE95" s="516"/>
      <c r="LLF95" s="516"/>
      <c r="LLG95" s="516"/>
      <c r="LLH95" s="516"/>
      <c r="LLI95" s="516"/>
      <c r="LLJ95" s="516"/>
      <c r="LLK95" s="516"/>
      <c r="LLL95" s="516"/>
      <c r="LLM95" s="516"/>
      <c r="LLN95" s="516"/>
      <c r="LLO95" s="516"/>
      <c r="LLP95" s="516"/>
      <c r="LLQ95" s="516"/>
      <c r="LLR95" s="516"/>
      <c r="LLS95" s="516"/>
      <c r="LLT95" s="516"/>
      <c r="LLU95" s="516"/>
      <c r="LLV95" s="516"/>
      <c r="LLW95" s="516"/>
      <c r="LLX95" s="516"/>
      <c r="LLY95" s="516"/>
      <c r="LLZ95" s="516"/>
      <c r="LMA95" s="516"/>
      <c r="LMB95" s="516"/>
      <c r="LMC95" s="516"/>
      <c r="LMD95" s="516"/>
      <c r="LME95" s="516"/>
      <c r="LMF95" s="516"/>
      <c r="LMG95" s="516"/>
      <c r="LMH95" s="516"/>
      <c r="LMI95" s="516"/>
      <c r="LMJ95" s="516"/>
      <c r="LMK95" s="516"/>
      <c r="LML95" s="516"/>
      <c r="LMM95" s="516"/>
      <c r="LMN95" s="516"/>
      <c r="LMO95" s="516"/>
      <c r="LMP95" s="516"/>
      <c r="LMQ95" s="516"/>
      <c r="LMR95" s="516"/>
      <c r="LMS95" s="516"/>
      <c r="LMT95" s="516"/>
      <c r="LMU95" s="516"/>
      <c r="LMV95" s="516"/>
      <c r="LMW95" s="516"/>
      <c r="LMX95" s="516"/>
      <c r="LMY95" s="516"/>
      <c r="LMZ95" s="516"/>
      <c r="LNA95" s="516"/>
      <c r="LNB95" s="516"/>
      <c r="LNC95" s="516"/>
      <c r="LND95" s="516"/>
      <c r="LNE95" s="516"/>
      <c r="LNF95" s="516"/>
      <c r="LNG95" s="516"/>
      <c r="LNH95" s="516"/>
      <c r="LNI95" s="516"/>
      <c r="LNJ95" s="516"/>
      <c r="LNK95" s="516"/>
      <c r="LNL95" s="516"/>
      <c r="LNM95" s="516"/>
      <c r="LNN95" s="516"/>
      <c r="LNO95" s="516"/>
      <c r="LNP95" s="516"/>
      <c r="LNQ95" s="516"/>
      <c r="LNR95" s="516"/>
      <c r="LNS95" s="516"/>
      <c r="LNT95" s="516"/>
      <c r="LNU95" s="516"/>
      <c r="LNV95" s="516"/>
      <c r="LNW95" s="516"/>
      <c r="LNX95" s="516"/>
      <c r="LNY95" s="516"/>
      <c r="LNZ95" s="516"/>
      <c r="LOA95" s="516"/>
      <c r="LOB95" s="516"/>
      <c r="LOC95" s="516"/>
      <c r="LOD95" s="516"/>
      <c r="LOE95" s="516"/>
      <c r="LOF95" s="516"/>
      <c r="LOG95" s="516"/>
      <c r="LOH95" s="516"/>
      <c r="LOI95" s="516"/>
      <c r="LOJ95" s="516"/>
      <c r="LOK95" s="516"/>
      <c r="LOL95" s="516"/>
      <c r="LOM95" s="516"/>
      <c r="LON95" s="516"/>
      <c r="LOO95" s="516"/>
      <c r="LOP95" s="516"/>
      <c r="LOQ95" s="516"/>
      <c r="LOR95" s="516"/>
      <c r="LOS95" s="516"/>
      <c r="LOT95" s="516"/>
      <c r="LOU95" s="516"/>
      <c r="LOV95" s="516"/>
      <c r="LOW95" s="516"/>
      <c r="LOX95" s="516"/>
      <c r="LOY95" s="516"/>
      <c r="LOZ95" s="516"/>
      <c r="LPA95" s="516"/>
      <c r="LPB95" s="516"/>
      <c r="LPC95" s="516"/>
      <c r="LPD95" s="516"/>
      <c r="LPE95" s="516"/>
      <c r="LPF95" s="516"/>
      <c r="LPG95" s="516"/>
      <c r="LPH95" s="516"/>
      <c r="LPI95" s="516"/>
      <c r="LPJ95" s="516"/>
      <c r="LPK95" s="516"/>
      <c r="LPL95" s="516"/>
      <c r="LPM95" s="516"/>
      <c r="LPN95" s="516"/>
      <c r="LPO95" s="516"/>
      <c r="LPP95" s="516"/>
      <c r="LPQ95" s="516"/>
      <c r="LPR95" s="516"/>
      <c r="LPS95" s="516"/>
      <c r="LPT95" s="516"/>
      <c r="LPU95" s="516"/>
      <c r="LPV95" s="516"/>
      <c r="LPW95" s="516"/>
      <c r="LPX95" s="516"/>
      <c r="LPY95" s="516"/>
      <c r="LPZ95" s="516"/>
      <c r="LQA95" s="516"/>
      <c r="LQB95" s="516"/>
      <c r="LQC95" s="516"/>
      <c r="LQD95" s="516"/>
      <c r="LQE95" s="516"/>
      <c r="LQF95" s="516"/>
      <c r="LQG95" s="516"/>
      <c r="LQH95" s="516"/>
      <c r="LQI95" s="516"/>
      <c r="LQJ95" s="516"/>
      <c r="LQK95" s="516"/>
      <c r="LQL95" s="516"/>
      <c r="LQM95" s="516"/>
      <c r="LQN95" s="516"/>
      <c r="LQO95" s="516"/>
      <c r="LQP95" s="516"/>
      <c r="LQQ95" s="516"/>
      <c r="LQR95" s="516"/>
      <c r="LQS95" s="516"/>
      <c r="LQT95" s="516"/>
      <c r="LQU95" s="516"/>
      <c r="LQV95" s="516"/>
      <c r="LQW95" s="516"/>
      <c r="LQX95" s="516"/>
      <c r="LQY95" s="516"/>
      <c r="LQZ95" s="516"/>
      <c r="LRA95" s="516"/>
      <c r="LRB95" s="516"/>
      <c r="LRC95" s="516"/>
      <c r="LRD95" s="516"/>
      <c r="LRE95" s="516"/>
      <c r="LRF95" s="516"/>
      <c r="LRG95" s="516"/>
      <c r="LRH95" s="516"/>
      <c r="LRI95" s="516"/>
      <c r="LRJ95" s="516"/>
      <c r="LRK95" s="516"/>
      <c r="LRL95" s="516"/>
      <c r="LRM95" s="516"/>
      <c r="LRN95" s="516"/>
      <c r="LRO95" s="516"/>
      <c r="LRP95" s="516"/>
      <c r="LRQ95" s="516"/>
      <c r="LRR95" s="516"/>
      <c r="LRS95" s="516"/>
      <c r="LRT95" s="516"/>
      <c r="LRU95" s="516"/>
      <c r="LRV95" s="516"/>
      <c r="LRW95" s="516"/>
      <c r="LRX95" s="516"/>
      <c r="LRY95" s="516"/>
      <c r="LRZ95" s="516"/>
      <c r="LSA95" s="516"/>
      <c r="LSB95" s="516"/>
      <c r="LSC95" s="516"/>
      <c r="LSD95" s="516"/>
      <c r="LSE95" s="516"/>
      <c r="LSF95" s="516"/>
      <c r="LSG95" s="516"/>
      <c r="LSH95" s="516"/>
      <c r="LSI95" s="516"/>
      <c r="LSJ95" s="516"/>
      <c r="LSK95" s="516"/>
      <c r="LSL95" s="516"/>
      <c r="LSM95" s="516"/>
      <c r="LSN95" s="516"/>
      <c r="LSO95" s="516"/>
      <c r="LSP95" s="516"/>
      <c r="LSQ95" s="516"/>
      <c r="LSR95" s="516"/>
      <c r="LSS95" s="516"/>
      <c r="LST95" s="516"/>
      <c r="LSU95" s="516"/>
      <c r="LSV95" s="516"/>
      <c r="LSW95" s="516"/>
      <c r="LSX95" s="516"/>
      <c r="LSY95" s="516"/>
      <c r="LSZ95" s="516"/>
      <c r="LTA95" s="516"/>
      <c r="LTB95" s="516"/>
      <c r="LTC95" s="516"/>
      <c r="LTD95" s="516"/>
      <c r="LTE95" s="516"/>
      <c r="LTF95" s="516"/>
      <c r="LTG95" s="516"/>
      <c r="LTH95" s="516"/>
      <c r="LTI95" s="516"/>
      <c r="LTJ95" s="516"/>
      <c r="LTK95" s="516"/>
      <c r="LTL95" s="516"/>
      <c r="LTM95" s="516"/>
      <c r="LTN95" s="516"/>
      <c r="LTO95" s="516"/>
      <c r="LTP95" s="516"/>
      <c r="LTQ95" s="516"/>
      <c r="LTR95" s="516"/>
      <c r="LTS95" s="516"/>
      <c r="LTT95" s="516"/>
      <c r="LTU95" s="516"/>
      <c r="LTV95" s="516"/>
      <c r="LTW95" s="516"/>
      <c r="LTX95" s="516"/>
      <c r="LTY95" s="516"/>
      <c r="LTZ95" s="516"/>
      <c r="LUA95" s="516"/>
      <c r="LUB95" s="516"/>
      <c r="LUC95" s="516"/>
      <c r="LUD95" s="516"/>
      <c r="LUE95" s="516"/>
      <c r="LUF95" s="516"/>
      <c r="LUG95" s="516"/>
      <c r="LUH95" s="516"/>
      <c r="LUI95" s="516"/>
      <c r="LUJ95" s="516"/>
      <c r="LUK95" s="516"/>
      <c r="LUL95" s="516"/>
      <c r="LUM95" s="516"/>
      <c r="LUN95" s="516"/>
      <c r="LUO95" s="516"/>
      <c r="LUP95" s="516"/>
      <c r="LUQ95" s="516"/>
      <c r="LUR95" s="516"/>
      <c r="LUS95" s="516"/>
      <c r="LUT95" s="516"/>
      <c r="LUU95" s="516"/>
      <c r="LUV95" s="516"/>
      <c r="LUW95" s="516"/>
      <c r="LUX95" s="516"/>
      <c r="LUY95" s="516"/>
      <c r="LUZ95" s="516"/>
      <c r="LVA95" s="516"/>
      <c r="LVB95" s="516"/>
      <c r="LVC95" s="516"/>
      <c r="LVD95" s="516"/>
      <c r="LVE95" s="516"/>
      <c r="LVF95" s="516"/>
      <c r="LVG95" s="516"/>
      <c r="LVH95" s="516"/>
      <c r="LVI95" s="516"/>
      <c r="LVJ95" s="516"/>
      <c r="LVK95" s="516"/>
      <c r="LVL95" s="516"/>
      <c r="LVM95" s="516"/>
      <c r="LVN95" s="516"/>
      <c r="LVO95" s="516"/>
      <c r="LVP95" s="516"/>
      <c r="LVQ95" s="516"/>
      <c r="LVR95" s="516"/>
      <c r="LVS95" s="516"/>
      <c r="LVT95" s="516"/>
      <c r="LVU95" s="516"/>
      <c r="LVV95" s="516"/>
      <c r="LVW95" s="516"/>
      <c r="LVX95" s="516"/>
      <c r="LVY95" s="516"/>
      <c r="LVZ95" s="516"/>
      <c r="LWA95" s="516"/>
      <c r="LWB95" s="516"/>
      <c r="LWC95" s="516"/>
      <c r="LWD95" s="516"/>
      <c r="LWE95" s="516"/>
      <c r="LWF95" s="516"/>
      <c r="LWG95" s="516"/>
      <c r="LWH95" s="516"/>
      <c r="LWI95" s="516"/>
      <c r="LWJ95" s="516"/>
      <c r="LWK95" s="516"/>
      <c r="LWL95" s="516"/>
      <c r="LWM95" s="516"/>
      <c r="LWN95" s="516"/>
      <c r="LWO95" s="516"/>
      <c r="LWP95" s="516"/>
      <c r="LWQ95" s="516"/>
      <c r="LWR95" s="516"/>
      <c r="LWS95" s="516"/>
      <c r="LWT95" s="516"/>
      <c r="LWU95" s="516"/>
      <c r="LWV95" s="516"/>
      <c r="LWW95" s="516"/>
      <c r="LWX95" s="516"/>
      <c r="LWY95" s="516"/>
      <c r="LWZ95" s="516"/>
      <c r="LXA95" s="516"/>
      <c r="LXB95" s="516"/>
      <c r="LXC95" s="516"/>
      <c r="LXD95" s="516"/>
      <c r="LXE95" s="516"/>
      <c r="LXF95" s="516"/>
      <c r="LXG95" s="516"/>
      <c r="LXH95" s="516"/>
      <c r="LXI95" s="516"/>
      <c r="LXJ95" s="516"/>
      <c r="LXK95" s="516"/>
      <c r="LXL95" s="516"/>
      <c r="LXM95" s="516"/>
      <c r="LXN95" s="516"/>
      <c r="LXO95" s="516"/>
      <c r="LXP95" s="516"/>
      <c r="LXQ95" s="516"/>
      <c r="LXR95" s="516"/>
      <c r="LXS95" s="516"/>
      <c r="LXT95" s="516"/>
      <c r="LXU95" s="516"/>
      <c r="LXV95" s="516"/>
      <c r="LXW95" s="516"/>
      <c r="LXX95" s="516"/>
      <c r="LXY95" s="516"/>
      <c r="LXZ95" s="516"/>
      <c r="LYA95" s="516"/>
      <c r="LYB95" s="516"/>
      <c r="LYC95" s="516"/>
      <c r="LYD95" s="516"/>
      <c r="LYE95" s="516"/>
      <c r="LYF95" s="516"/>
      <c r="LYG95" s="516"/>
      <c r="LYH95" s="516"/>
      <c r="LYI95" s="516"/>
      <c r="LYJ95" s="516"/>
      <c r="LYK95" s="516"/>
      <c r="LYL95" s="516"/>
      <c r="LYM95" s="516"/>
      <c r="LYN95" s="516"/>
      <c r="LYO95" s="516"/>
      <c r="LYP95" s="516"/>
      <c r="LYQ95" s="516"/>
      <c r="LYR95" s="516"/>
      <c r="LYS95" s="516"/>
      <c r="LYT95" s="516"/>
      <c r="LYU95" s="516"/>
      <c r="LYV95" s="516"/>
      <c r="LYW95" s="516"/>
      <c r="LYX95" s="516"/>
      <c r="LYY95" s="516"/>
      <c r="LYZ95" s="516"/>
      <c r="LZA95" s="516"/>
      <c r="LZB95" s="516"/>
      <c r="LZC95" s="516"/>
      <c r="LZD95" s="516"/>
      <c r="LZE95" s="516"/>
      <c r="LZF95" s="516"/>
      <c r="LZG95" s="516"/>
      <c r="LZH95" s="516"/>
      <c r="LZI95" s="516"/>
      <c r="LZJ95" s="516"/>
      <c r="LZK95" s="516"/>
      <c r="LZL95" s="516"/>
      <c r="LZM95" s="516"/>
      <c r="LZN95" s="516"/>
      <c r="LZO95" s="516"/>
      <c r="LZP95" s="516"/>
      <c r="LZQ95" s="516"/>
      <c r="LZR95" s="516"/>
      <c r="LZS95" s="516"/>
      <c r="LZT95" s="516"/>
      <c r="LZU95" s="516"/>
      <c r="LZV95" s="516"/>
      <c r="LZW95" s="516"/>
      <c r="LZX95" s="516"/>
      <c r="LZY95" s="516"/>
      <c r="LZZ95" s="516"/>
      <c r="MAA95" s="516"/>
      <c r="MAB95" s="516"/>
      <c r="MAC95" s="516"/>
      <c r="MAD95" s="516"/>
      <c r="MAE95" s="516"/>
      <c r="MAF95" s="516"/>
      <c r="MAG95" s="516"/>
      <c r="MAH95" s="516"/>
      <c r="MAI95" s="516"/>
      <c r="MAJ95" s="516"/>
      <c r="MAK95" s="516"/>
      <c r="MAL95" s="516"/>
      <c r="MAM95" s="516"/>
      <c r="MAN95" s="516"/>
      <c r="MAO95" s="516"/>
      <c r="MAP95" s="516"/>
      <c r="MAQ95" s="516"/>
      <c r="MAR95" s="516"/>
      <c r="MAS95" s="516"/>
      <c r="MAT95" s="516"/>
      <c r="MAU95" s="516"/>
      <c r="MAV95" s="516"/>
      <c r="MAW95" s="516"/>
      <c r="MAX95" s="516"/>
      <c r="MAY95" s="516"/>
      <c r="MAZ95" s="516"/>
      <c r="MBA95" s="516"/>
      <c r="MBB95" s="516"/>
      <c r="MBC95" s="516"/>
      <c r="MBD95" s="516"/>
      <c r="MBE95" s="516"/>
      <c r="MBF95" s="516"/>
      <c r="MBG95" s="516"/>
      <c r="MBH95" s="516"/>
      <c r="MBI95" s="516"/>
      <c r="MBJ95" s="516"/>
      <c r="MBK95" s="516"/>
      <c r="MBL95" s="516"/>
      <c r="MBM95" s="516"/>
      <c r="MBN95" s="516"/>
      <c r="MBO95" s="516"/>
      <c r="MBP95" s="516"/>
      <c r="MBQ95" s="516"/>
      <c r="MBR95" s="516"/>
      <c r="MBS95" s="516"/>
      <c r="MBT95" s="516"/>
      <c r="MBU95" s="516"/>
      <c r="MBV95" s="516"/>
      <c r="MBW95" s="516"/>
      <c r="MBX95" s="516"/>
      <c r="MBY95" s="516"/>
      <c r="MBZ95" s="516"/>
      <c r="MCA95" s="516"/>
      <c r="MCB95" s="516"/>
      <c r="MCC95" s="516"/>
      <c r="MCD95" s="516"/>
      <c r="MCE95" s="516"/>
      <c r="MCF95" s="516"/>
      <c r="MCG95" s="516"/>
      <c r="MCH95" s="516"/>
      <c r="MCI95" s="516"/>
      <c r="MCJ95" s="516"/>
      <c r="MCK95" s="516"/>
      <c r="MCL95" s="516"/>
      <c r="MCM95" s="516"/>
      <c r="MCN95" s="516"/>
      <c r="MCO95" s="516"/>
      <c r="MCP95" s="516"/>
      <c r="MCQ95" s="516"/>
      <c r="MCR95" s="516"/>
      <c r="MCS95" s="516"/>
      <c r="MCT95" s="516"/>
      <c r="MCU95" s="516"/>
      <c r="MCV95" s="516"/>
      <c r="MCW95" s="516"/>
      <c r="MCX95" s="516"/>
      <c r="MCY95" s="516"/>
      <c r="MCZ95" s="516"/>
      <c r="MDA95" s="516"/>
      <c r="MDB95" s="516"/>
      <c r="MDC95" s="516"/>
      <c r="MDD95" s="516"/>
      <c r="MDE95" s="516"/>
      <c r="MDF95" s="516"/>
      <c r="MDG95" s="516"/>
      <c r="MDH95" s="516"/>
      <c r="MDI95" s="516"/>
      <c r="MDJ95" s="516"/>
      <c r="MDK95" s="516"/>
      <c r="MDL95" s="516"/>
      <c r="MDM95" s="516"/>
      <c r="MDN95" s="516"/>
      <c r="MDO95" s="516"/>
      <c r="MDP95" s="516"/>
      <c r="MDQ95" s="516"/>
      <c r="MDR95" s="516"/>
      <c r="MDS95" s="516"/>
      <c r="MDT95" s="516"/>
      <c r="MDU95" s="516"/>
      <c r="MDV95" s="516"/>
      <c r="MDW95" s="516"/>
      <c r="MDX95" s="516"/>
      <c r="MDY95" s="516"/>
      <c r="MDZ95" s="516"/>
      <c r="MEA95" s="516"/>
      <c r="MEB95" s="516"/>
      <c r="MEC95" s="516"/>
      <c r="MED95" s="516"/>
      <c r="MEE95" s="516"/>
      <c r="MEF95" s="516"/>
      <c r="MEG95" s="516"/>
      <c r="MEH95" s="516"/>
      <c r="MEI95" s="516"/>
      <c r="MEJ95" s="516"/>
      <c r="MEK95" s="516"/>
      <c r="MEL95" s="516"/>
      <c r="MEM95" s="516"/>
      <c r="MEN95" s="516"/>
      <c r="MEO95" s="516"/>
      <c r="MEP95" s="516"/>
      <c r="MEQ95" s="516"/>
      <c r="MER95" s="516"/>
      <c r="MES95" s="516"/>
      <c r="MET95" s="516"/>
      <c r="MEU95" s="516"/>
      <c r="MEV95" s="516"/>
      <c r="MEW95" s="516"/>
      <c r="MEX95" s="516"/>
      <c r="MEY95" s="516"/>
      <c r="MEZ95" s="516"/>
      <c r="MFA95" s="516"/>
      <c r="MFB95" s="516"/>
      <c r="MFC95" s="516"/>
      <c r="MFD95" s="516"/>
      <c r="MFE95" s="516"/>
      <c r="MFF95" s="516"/>
      <c r="MFG95" s="516"/>
      <c r="MFH95" s="516"/>
      <c r="MFI95" s="516"/>
      <c r="MFJ95" s="516"/>
      <c r="MFK95" s="516"/>
      <c r="MFL95" s="516"/>
      <c r="MFM95" s="516"/>
      <c r="MFN95" s="516"/>
      <c r="MFO95" s="516"/>
      <c r="MFP95" s="516"/>
      <c r="MFQ95" s="516"/>
      <c r="MFR95" s="516"/>
      <c r="MFS95" s="516"/>
      <c r="MFT95" s="516"/>
      <c r="MFU95" s="516"/>
      <c r="MFV95" s="516"/>
      <c r="MFW95" s="516"/>
      <c r="MFX95" s="516"/>
      <c r="MFY95" s="516"/>
      <c r="MFZ95" s="516"/>
      <c r="MGA95" s="516"/>
      <c r="MGB95" s="516"/>
      <c r="MGC95" s="516"/>
      <c r="MGD95" s="516"/>
      <c r="MGE95" s="516"/>
      <c r="MGF95" s="516"/>
      <c r="MGG95" s="516"/>
      <c r="MGH95" s="516"/>
      <c r="MGI95" s="516"/>
      <c r="MGJ95" s="516"/>
      <c r="MGK95" s="516"/>
      <c r="MGL95" s="516"/>
      <c r="MGM95" s="516"/>
      <c r="MGN95" s="516"/>
      <c r="MGO95" s="516"/>
      <c r="MGP95" s="516"/>
      <c r="MGQ95" s="516"/>
      <c r="MGR95" s="516"/>
      <c r="MGS95" s="516"/>
      <c r="MGT95" s="516"/>
      <c r="MGU95" s="516"/>
      <c r="MGV95" s="516"/>
      <c r="MGW95" s="516"/>
      <c r="MGX95" s="516"/>
      <c r="MGY95" s="516"/>
      <c r="MGZ95" s="516"/>
      <c r="MHA95" s="516"/>
      <c r="MHB95" s="516"/>
      <c r="MHC95" s="516"/>
      <c r="MHD95" s="516"/>
      <c r="MHE95" s="516"/>
      <c r="MHF95" s="516"/>
      <c r="MHG95" s="516"/>
      <c r="MHH95" s="516"/>
      <c r="MHI95" s="516"/>
      <c r="MHJ95" s="516"/>
      <c r="MHK95" s="516"/>
      <c r="MHL95" s="516"/>
      <c r="MHM95" s="516"/>
      <c r="MHN95" s="516"/>
      <c r="MHO95" s="516"/>
      <c r="MHP95" s="516"/>
      <c r="MHQ95" s="516"/>
      <c r="MHR95" s="516"/>
      <c r="MHS95" s="516"/>
      <c r="MHT95" s="516"/>
      <c r="MHU95" s="516"/>
      <c r="MHV95" s="516"/>
      <c r="MHW95" s="516"/>
      <c r="MHX95" s="516"/>
      <c r="MHY95" s="516"/>
      <c r="MHZ95" s="516"/>
      <c r="MIA95" s="516"/>
      <c r="MIB95" s="516"/>
      <c r="MIC95" s="516"/>
      <c r="MID95" s="516"/>
      <c r="MIE95" s="516"/>
      <c r="MIF95" s="516"/>
      <c r="MIG95" s="516"/>
      <c r="MIH95" s="516"/>
      <c r="MII95" s="516"/>
      <c r="MIJ95" s="516"/>
      <c r="MIK95" s="516"/>
      <c r="MIL95" s="516"/>
      <c r="MIM95" s="516"/>
      <c r="MIN95" s="516"/>
      <c r="MIO95" s="516"/>
      <c r="MIP95" s="516"/>
      <c r="MIQ95" s="516"/>
      <c r="MIR95" s="516"/>
      <c r="MIS95" s="516"/>
      <c r="MIT95" s="516"/>
      <c r="MIU95" s="516"/>
      <c r="MIV95" s="516"/>
      <c r="MIW95" s="516"/>
      <c r="MIX95" s="516"/>
      <c r="MIY95" s="516"/>
      <c r="MIZ95" s="516"/>
      <c r="MJA95" s="516"/>
      <c r="MJB95" s="516"/>
      <c r="MJC95" s="516"/>
      <c r="MJD95" s="516"/>
      <c r="MJE95" s="516"/>
      <c r="MJF95" s="516"/>
      <c r="MJG95" s="516"/>
      <c r="MJH95" s="516"/>
      <c r="MJI95" s="516"/>
      <c r="MJJ95" s="516"/>
      <c r="MJK95" s="516"/>
      <c r="MJL95" s="516"/>
      <c r="MJM95" s="516"/>
      <c r="MJN95" s="516"/>
      <c r="MJO95" s="516"/>
      <c r="MJP95" s="516"/>
      <c r="MJQ95" s="516"/>
      <c r="MJR95" s="516"/>
      <c r="MJS95" s="516"/>
      <c r="MJT95" s="516"/>
      <c r="MJU95" s="516"/>
      <c r="MJV95" s="516"/>
      <c r="MJW95" s="516"/>
      <c r="MJX95" s="516"/>
      <c r="MJY95" s="516"/>
      <c r="MJZ95" s="516"/>
      <c r="MKA95" s="516"/>
      <c r="MKB95" s="516"/>
      <c r="MKC95" s="516"/>
      <c r="MKD95" s="516"/>
      <c r="MKE95" s="516"/>
      <c r="MKF95" s="516"/>
      <c r="MKG95" s="516"/>
      <c r="MKH95" s="516"/>
      <c r="MKI95" s="516"/>
      <c r="MKJ95" s="516"/>
      <c r="MKK95" s="516"/>
      <c r="MKL95" s="516"/>
      <c r="MKM95" s="516"/>
      <c r="MKN95" s="516"/>
      <c r="MKO95" s="516"/>
      <c r="MKP95" s="516"/>
      <c r="MKQ95" s="516"/>
      <c r="MKR95" s="516"/>
      <c r="MKS95" s="516"/>
      <c r="MKT95" s="516"/>
      <c r="MKU95" s="516"/>
      <c r="MKV95" s="516"/>
      <c r="MKW95" s="516"/>
      <c r="MKX95" s="516"/>
      <c r="MKY95" s="516"/>
      <c r="MKZ95" s="516"/>
      <c r="MLA95" s="516"/>
      <c r="MLB95" s="516"/>
      <c r="MLC95" s="516"/>
      <c r="MLD95" s="516"/>
      <c r="MLE95" s="516"/>
      <c r="MLF95" s="516"/>
      <c r="MLG95" s="516"/>
      <c r="MLH95" s="516"/>
      <c r="MLI95" s="516"/>
      <c r="MLJ95" s="516"/>
      <c r="MLK95" s="516"/>
      <c r="MLL95" s="516"/>
      <c r="MLM95" s="516"/>
      <c r="MLN95" s="516"/>
      <c r="MLO95" s="516"/>
      <c r="MLP95" s="516"/>
      <c r="MLQ95" s="516"/>
      <c r="MLR95" s="516"/>
      <c r="MLS95" s="516"/>
      <c r="MLT95" s="516"/>
      <c r="MLU95" s="516"/>
      <c r="MLV95" s="516"/>
      <c r="MLW95" s="516"/>
      <c r="MLX95" s="516"/>
      <c r="MLY95" s="516"/>
      <c r="MLZ95" s="516"/>
      <c r="MMA95" s="516"/>
      <c r="MMB95" s="516"/>
      <c r="MMC95" s="516"/>
      <c r="MMD95" s="516"/>
      <c r="MME95" s="516"/>
      <c r="MMF95" s="516"/>
      <c r="MMG95" s="516"/>
      <c r="MMH95" s="516"/>
      <c r="MMI95" s="516"/>
      <c r="MMJ95" s="516"/>
      <c r="MMK95" s="516"/>
      <c r="MML95" s="516"/>
      <c r="MMM95" s="516"/>
      <c r="MMN95" s="516"/>
      <c r="MMO95" s="516"/>
      <c r="MMP95" s="516"/>
      <c r="MMQ95" s="516"/>
      <c r="MMR95" s="516"/>
      <c r="MMS95" s="516"/>
      <c r="MMT95" s="516"/>
      <c r="MMU95" s="516"/>
      <c r="MMV95" s="516"/>
      <c r="MMW95" s="516"/>
      <c r="MMX95" s="516"/>
      <c r="MMY95" s="516"/>
      <c r="MMZ95" s="516"/>
      <c r="MNA95" s="516"/>
      <c r="MNB95" s="516"/>
      <c r="MNC95" s="516"/>
      <c r="MND95" s="516"/>
      <c r="MNE95" s="516"/>
      <c r="MNF95" s="516"/>
      <c r="MNG95" s="516"/>
      <c r="MNH95" s="516"/>
      <c r="MNI95" s="516"/>
      <c r="MNJ95" s="516"/>
      <c r="MNK95" s="516"/>
      <c r="MNL95" s="516"/>
      <c r="MNM95" s="516"/>
      <c r="MNN95" s="516"/>
      <c r="MNO95" s="516"/>
      <c r="MNP95" s="516"/>
      <c r="MNQ95" s="516"/>
      <c r="MNR95" s="516"/>
      <c r="MNS95" s="516"/>
      <c r="MNT95" s="516"/>
      <c r="MNU95" s="516"/>
      <c r="MNV95" s="516"/>
      <c r="MNW95" s="516"/>
      <c r="MNX95" s="516"/>
      <c r="MNY95" s="516"/>
      <c r="MNZ95" s="516"/>
      <c r="MOA95" s="516"/>
      <c r="MOB95" s="516"/>
      <c r="MOC95" s="516"/>
      <c r="MOD95" s="516"/>
      <c r="MOE95" s="516"/>
      <c r="MOF95" s="516"/>
      <c r="MOG95" s="516"/>
      <c r="MOH95" s="516"/>
      <c r="MOI95" s="516"/>
      <c r="MOJ95" s="516"/>
      <c r="MOK95" s="516"/>
      <c r="MOL95" s="516"/>
      <c r="MOM95" s="516"/>
      <c r="MON95" s="516"/>
      <c r="MOO95" s="516"/>
      <c r="MOP95" s="516"/>
      <c r="MOQ95" s="516"/>
      <c r="MOR95" s="516"/>
      <c r="MOS95" s="516"/>
      <c r="MOT95" s="516"/>
      <c r="MOU95" s="516"/>
      <c r="MOV95" s="516"/>
      <c r="MOW95" s="516"/>
      <c r="MOX95" s="516"/>
      <c r="MOY95" s="516"/>
      <c r="MOZ95" s="516"/>
      <c r="MPA95" s="516"/>
      <c r="MPB95" s="516"/>
      <c r="MPC95" s="516"/>
      <c r="MPD95" s="516"/>
      <c r="MPE95" s="516"/>
      <c r="MPF95" s="516"/>
      <c r="MPG95" s="516"/>
      <c r="MPH95" s="516"/>
      <c r="MPI95" s="516"/>
      <c r="MPJ95" s="516"/>
      <c r="MPK95" s="516"/>
      <c r="MPL95" s="516"/>
      <c r="MPM95" s="516"/>
      <c r="MPN95" s="516"/>
      <c r="MPO95" s="516"/>
      <c r="MPP95" s="516"/>
      <c r="MPQ95" s="516"/>
      <c r="MPR95" s="516"/>
      <c r="MPS95" s="516"/>
      <c r="MPT95" s="516"/>
      <c r="MPU95" s="516"/>
      <c r="MPV95" s="516"/>
      <c r="MPW95" s="516"/>
      <c r="MPX95" s="516"/>
      <c r="MPY95" s="516"/>
      <c r="MPZ95" s="516"/>
      <c r="MQA95" s="516"/>
      <c r="MQB95" s="516"/>
      <c r="MQC95" s="516"/>
      <c r="MQD95" s="516"/>
      <c r="MQE95" s="516"/>
      <c r="MQF95" s="516"/>
      <c r="MQG95" s="516"/>
      <c r="MQH95" s="516"/>
      <c r="MQI95" s="516"/>
      <c r="MQJ95" s="516"/>
      <c r="MQK95" s="516"/>
      <c r="MQL95" s="516"/>
      <c r="MQM95" s="516"/>
      <c r="MQN95" s="516"/>
      <c r="MQO95" s="516"/>
      <c r="MQP95" s="516"/>
      <c r="MQQ95" s="516"/>
      <c r="MQR95" s="516"/>
      <c r="MQS95" s="516"/>
      <c r="MQT95" s="516"/>
      <c r="MQU95" s="516"/>
      <c r="MQV95" s="516"/>
      <c r="MQW95" s="516"/>
      <c r="MQX95" s="516"/>
      <c r="MQY95" s="516"/>
      <c r="MQZ95" s="516"/>
      <c r="MRA95" s="516"/>
      <c r="MRB95" s="516"/>
      <c r="MRC95" s="516"/>
      <c r="MRD95" s="516"/>
      <c r="MRE95" s="516"/>
      <c r="MRF95" s="516"/>
      <c r="MRG95" s="516"/>
      <c r="MRH95" s="516"/>
      <c r="MRI95" s="516"/>
      <c r="MRJ95" s="516"/>
      <c r="MRK95" s="516"/>
      <c r="MRL95" s="516"/>
      <c r="MRM95" s="516"/>
      <c r="MRN95" s="516"/>
      <c r="MRO95" s="516"/>
      <c r="MRP95" s="516"/>
      <c r="MRQ95" s="516"/>
      <c r="MRR95" s="516"/>
      <c r="MRS95" s="516"/>
      <c r="MRT95" s="516"/>
      <c r="MRU95" s="516"/>
      <c r="MRV95" s="516"/>
      <c r="MRW95" s="516"/>
      <c r="MRX95" s="516"/>
      <c r="MRY95" s="516"/>
      <c r="MRZ95" s="516"/>
      <c r="MSA95" s="516"/>
      <c r="MSB95" s="516"/>
      <c r="MSC95" s="516"/>
      <c r="MSD95" s="516"/>
      <c r="MSE95" s="516"/>
      <c r="MSF95" s="516"/>
      <c r="MSG95" s="516"/>
      <c r="MSH95" s="516"/>
      <c r="MSI95" s="516"/>
      <c r="MSJ95" s="516"/>
      <c r="MSK95" s="516"/>
      <c r="MSL95" s="516"/>
      <c r="MSM95" s="516"/>
      <c r="MSN95" s="516"/>
      <c r="MSO95" s="516"/>
      <c r="MSP95" s="516"/>
      <c r="MSQ95" s="516"/>
      <c r="MSR95" s="516"/>
      <c r="MSS95" s="516"/>
      <c r="MST95" s="516"/>
      <c r="MSU95" s="516"/>
      <c r="MSV95" s="516"/>
      <c r="MSW95" s="516"/>
      <c r="MSX95" s="516"/>
      <c r="MSY95" s="516"/>
      <c r="MSZ95" s="516"/>
      <c r="MTA95" s="516"/>
      <c r="MTB95" s="516"/>
      <c r="MTC95" s="516"/>
      <c r="MTD95" s="516"/>
      <c r="MTE95" s="516"/>
      <c r="MTF95" s="516"/>
      <c r="MTG95" s="516"/>
      <c r="MTH95" s="516"/>
      <c r="MTI95" s="516"/>
      <c r="MTJ95" s="516"/>
      <c r="MTK95" s="516"/>
      <c r="MTL95" s="516"/>
      <c r="MTM95" s="516"/>
      <c r="MTN95" s="516"/>
      <c r="MTO95" s="516"/>
      <c r="MTP95" s="516"/>
      <c r="MTQ95" s="516"/>
      <c r="MTR95" s="516"/>
      <c r="MTS95" s="516"/>
      <c r="MTT95" s="516"/>
      <c r="MTU95" s="516"/>
      <c r="MTV95" s="516"/>
      <c r="MTW95" s="516"/>
      <c r="MTX95" s="516"/>
      <c r="MTY95" s="516"/>
      <c r="MTZ95" s="516"/>
      <c r="MUA95" s="516"/>
      <c r="MUB95" s="516"/>
      <c r="MUC95" s="516"/>
      <c r="MUD95" s="516"/>
      <c r="MUE95" s="516"/>
      <c r="MUF95" s="516"/>
      <c r="MUG95" s="516"/>
      <c r="MUH95" s="516"/>
      <c r="MUI95" s="516"/>
      <c r="MUJ95" s="516"/>
      <c r="MUK95" s="516"/>
      <c r="MUL95" s="516"/>
      <c r="MUM95" s="516"/>
      <c r="MUN95" s="516"/>
      <c r="MUO95" s="516"/>
      <c r="MUP95" s="516"/>
      <c r="MUQ95" s="516"/>
      <c r="MUR95" s="516"/>
      <c r="MUS95" s="516"/>
      <c r="MUT95" s="516"/>
      <c r="MUU95" s="516"/>
      <c r="MUV95" s="516"/>
      <c r="MUW95" s="516"/>
      <c r="MUX95" s="516"/>
      <c r="MUY95" s="516"/>
      <c r="MUZ95" s="516"/>
      <c r="MVA95" s="516"/>
      <c r="MVB95" s="516"/>
      <c r="MVC95" s="516"/>
      <c r="MVD95" s="516"/>
      <c r="MVE95" s="516"/>
      <c r="MVF95" s="516"/>
      <c r="MVG95" s="516"/>
      <c r="MVH95" s="516"/>
      <c r="MVI95" s="516"/>
      <c r="MVJ95" s="516"/>
      <c r="MVK95" s="516"/>
      <c r="MVL95" s="516"/>
      <c r="MVM95" s="516"/>
      <c r="MVN95" s="516"/>
      <c r="MVO95" s="516"/>
      <c r="MVP95" s="516"/>
      <c r="MVQ95" s="516"/>
      <c r="MVR95" s="516"/>
      <c r="MVS95" s="516"/>
      <c r="MVT95" s="516"/>
      <c r="MVU95" s="516"/>
      <c r="MVV95" s="516"/>
      <c r="MVW95" s="516"/>
      <c r="MVX95" s="516"/>
      <c r="MVY95" s="516"/>
      <c r="MVZ95" s="516"/>
      <c r="MWA95" s="516"/>
      <c r="MWB95" s="516"/>
      <c r="MWC95" s="516"/>
      <c r="MWD95" s="516"/>
      <c r="MWE95" s="516"/>
      <c r="MWF95" s="516"/>
      <c r="MWG95" s="516"/>
      <c r="MWH95" s="516"/>
      <c r="MWI95" s="516"/>
      <c r="MWJ95" s="516"/>
      <c r="MWK95" s="516"/>
      <c r="MWL95" s="516"/>
      <c r="MWM95" s="516"/>
      <c r="MWN95" s="516"/>
      <c r="MWO95" s="516"/>
      <c r="MWP95" s="516"/>
      <c r="MWQ95" s="516"/>
      <c r="MWR95" s="516"/>
      <c r="MWS95" s="516"/>
      <c r="MWT95" s="516"/>
      <c r="MWU95" s="516"/>
      <c r="MWV95" s="516"/>
      <c r="MWW95" s="516"/>
      <c r="MWX95" s="516"/>
      <c r="MWY95" s="516"/>
      <c r="MWZ95" s="516"/>
      <c r="MXA95" s="516"/>
      <c r="MXB95" s="516"/>
      <c r="MXC95" s="516"/>
      <c r="MXD95" s="516"/>
      <c r="MXE95" s="516"/>
      <c r="MXF95" s="516"/>
      <c r="MXG95" s="516"/>
      <c r="MXH95" s="516"/>
      <c r="MXI95" s="516"/>
      <c r="MXJ95" s="516"/>
      <c r="MXK95" s="516"/>
      <c r="MXL95" s="516"/>
      <c r="MXM95" s="516"/>
      <c r="MXN95" s="516"/>
      <c r="MXO95" s="516"/>
      <c r="MXP95" s="516"/>
      <c r="MXQ95" s="516"/>
      <c r="MXR95" s="516"/>
      <c r="MXS95" s="516"/>
      <c r="MXT95" s="516"/>
      <c r="MXU95" s="516"/>
      <c r="MXV95" s="516"/>
      <c r="MXW95" s="516"/>
      <c r="MXX95" s="516"/>
      <c r="MXY95" s="516"/>
      <c r="MXZ95" s="516"/>
      <c r="MYA95" s="516"/>
      <c r="MYB95" s="516"/>
      <c r="MYC95" s="516"/>
      <c r="MYD95" s="516"/>
      <c r="MYE95" s="516"/>
      <c r="MYF95" s="516"/>
      <c r="MYG95" s="516"/>
      <c r="MYH95" s="516"/>
      <c r="MYI95" s="516"/>
      <c r="MYJ95" s="516"/>
      <c r="MYK95" s="516"/>
      <c r="MYL95" s="516"/>
      <c r="MYM95" s="516"/>
      <c r="MYN95" s="516"/>
      <c r="MYO95" s="516"/>
      <c r="MYP95" s="516"/>
      <c r="MYQ95" s="516"/>
      <c r="MYR95" s="516"/>
      <c r="MYS95" s="516"/>
      <c r="MYT95" s="516"/>
      <c r="MYU95" s="516"/>
      <c r="MYV95" s="516"/>
      <c r="MYW95" s="516"/>
      <c r="MYX95" s="516"/>
      <c r="MYY95" s="516"/>
      <c r="MYZ95" s="516"/>
      <c r="MZA95" s="516"/>
      <c r="MZB95" s="516"/>
      <c r="MZC95" s="516"/>
      <c r="MZD95" s="516"/>
      <c r="MZE95" s="516"/>
      <c r="MZF95" s="516"/>
      <c r="MZG95" s="516"/>
      <c r="MZH95" s="516"/>
      <c r="MZI95" s="516"/>
      <c r="MZJ95" s="516"/>
      <c r="MZK95" s="516"/>
      <c r="MZL95" s="516"/>
      <c r="MZM95" s="516"/>
      <c r="MZN95" s="516"/>
      <c r="MZO95" s="516"/>
      <c r="MZP95" s="516"/>
      <c r="MZQ95" s="516"/>
      <c r="MZR95" s="516"/>
      <c r="MZS95" s="516"/>
      <c r="MZT95" s="516"/>
      <c r="MZU95" s="516"/>
      <c r="MZV95" s="516"/>
      <c r="MZW95" s="516"/>
      <c r="MZX95" s="516"/>
      <c r="MZY95" s="516"/>
      <c r="MZZ95" s="516"/>
      <c r="NAA95" s="516"/>
      <c r="NAB95" s="516"/>
      <c r="NAC95" s="516"/>
      <c r="NAD95" s="516"/>
      <c r="NAE95" s="516"/>
      <c r="NAF95" s="516"/>
      <c r="NAG95" s="516"/>
      <c r="NAH95" s="516"/>
      <c r="NAI95" s="516"/>
      <c r="NAJ95" s="516"/>
      <c r="NAK95" s="516"/>
      <c r="NAL95" s="516"/>
      <c r="NAM95" s="516"/>
      <c r="NAN95" s="516"/>
      <c r="NAO95" s="516"/>
      <c r="NAP95" s="516"/>
      <c r="NAQ95" s="516"/>
      <c r="NAR95" s="516"/>
      <c r="NAS95" s="516"/>
      <c r="NAT95" s="516"/>
      <c r="NAU95" s="516"/>
      <c r="NAV95" s="516"/>
      <c r="NAW95" s="516"/>
      <c r="NAX95" s="516"/>
      <c r="NAY95" s="516"/>
      <c r="NAZ95" s="516"/>
      <c r="NBA95" s="516"/>
      <c r="NBB95" s="516"/>
      <c r="NBC95" s="516"/>
      <c r="NBD95" s="516"/>
      <c r="NBE95" s="516"/>
      <c r="NBF95" s="516"/>
      <c r="NBG95" s="516"/>
      <c r="NBH95" s="516"/>
      <c r="NBI95" s="516"/>
      <c r="NBJ95" s="516"/>
      <c r="NBK95" s="516"/>
      <c r="NBL95" s="516"/>
      <c r="NBM95" s="516"/>
      <c r="NBN95" s="516"/>
      <c r="NBO95" s="516"/>
      <c r="NBP95" s="516"/>
      <c r="NBQ95" s="516"/>
      <c r="NBR95" s="516"/>
      <c r="NBS95" s="516"/>
      <c r="NBT95" s="516"/>
      <c r="NBU95" s="516"/>
      <c r="NBV95" s="516"/>
      <c r="NBW95" s="516"/>
      <c r="NBX95" s="516"/>
      <c r="NBY95" s="516"/>
      <c r="NBZ95" s="516"/>
      <c r="NCA95" s="516"/>
      <c r="NCB95" s="516"/>
      <c r="NCC95" s="516"/>
      <c r="NCD95" s="516"/>
      <c r="NCE95" s="516"/>
      <c r="NCF95" s="516"/>
      <c r="NCG95" s="516"/>
      <c r="NCH95" s="516"/>
      <c r="NCI95" s="516"/>
      <c r="NCJ95" s="516"/>
      <c r="NCK95" s="516"/>
      <c r="NCL95" s="516"/>
      <c r="NCM95" s="516"/>
      <c r="NCN95" s="516"/>
      <c r="NCO95" s="516"/>
      <c r="NCP95" s="516"/>
      <c r="NCQ95" s="516"/>
      <c r="NCR95" s="516"/>
      <c r="NCS95" s="516"/>
      <c r="NCT95" s="516"/>
      <c r="NCU95" s="516"/>
      <c r="NCV95" s="516"/>
      <c r="NCW95" s="516"/>
      <c r="NCX95" s="516"/>
      <c r="NCY95" s="516"/>
      <c r="NCZ95" s="516"/>
      <c r="NDA95" s="516"/>
      <c r="NDB95" s="516"/>
      <c r="NDC95" s="516"/>
      <c r="NDD95" s="516"/>
      <c r="NDE95" s="516"/>
      <c r="NDF95" s="516"/>
      <c r="NDG95" s="516"/>
      <c r="NDH95" s="516"/>
      <c r="NDI95" s="516"/>
      <c r="NDJ95" s="516"/>
      <c r="NDK95" s="516"/>
      <c r="NDL95" s="516"/>
      <c r="NDM95" s="516"/>
      <c r="NDN95" s="516"/>
      <c r="NDO95" s="516"/>
      <c r="NDP95" s="516"/>
      <c r="NDQ95" s="516"/>
      <c r="NDR95" s="516"/>
      <c r="NDS95" s="516"/>
      <c r="NDT95" s="516"/>
      <c r="NDU95" s="516"/>
      <c r="NDV95" s="516"/>
      <c r="NDW95" s="516"/>
      <c r="NDX95" s="516"/>
      <c r="NDY95" s="516"/>
      <c r="NDZ95" s="516"/>
      <c r="NEA95" s="516"/>
      <c r="NEB95" s="516"/>
      <c r="NEC95" s="516"/>
      <c r="NED95" s="516"/>
      <c r="NEE95" s="516"/>
      <c r="NEF95" s="516"/>
      <c r="NEG95" s="516"/>
      <c r="NEH95" s="516"/>
      <c r="NEI95" s="516"/>
      <c r="NEJ95" s="516"/>
      <c r="NEK95" s="516"/>
      <c r="NEL95" s="516"/>
      <c r="NEM95" s="516"/>
      <c r="NEN95" s="516"/>
      <c r="NEO95" s="516"/>
      <c r="NEP95" s="516"/>
      <c r="NEQ95" s="516"/>
      <c r="NER95" s="516"/>
      <c r="NES95" s="516"/>
      <c r="NET95" s="516"/>
      <c r="NEU95" s="516"/>
      <c r="NEV95" s="516"/>
      <c r="NEW95" s="516"/>
      <c r="NEX95" s="516"/>
      <c r="NEY95" s="516"/>
      <c r="NEZ95" s="516"/>
      <c r="NFA95" s="516"/>
      <c r="NFB95" s="516"/>
      <c r="NFC95" s="516"/>
      <c r="NFD95" s="516"/>
      <c r="NFE95" s="516"/>
      <c r="NFF95" s="516"/>
      <c r="NFG95" s="516"/>
      <c r="NFH95" s="516"/>
      <c r="NFI95" s="516"/>
      <c r="NFJ95" s="516"/>
      <c r="NFK95" s="516"/>
      <c r="NFL95" s="516"/>
      <c r="NFM95" s="516"/>
      <c r="NFN95" s="516"/>
      <c r="NFO95" s="516"/>
      <c r="NFP95" s="516"/>
      <c r="NFQ95" s="516"/>
      <c r="NFR95" s="516"/>
      <c r="NFS95" s="516"/>
      <c r="NFT95" s="516"/>
      <c r="NFU95" s="516"/>
      <c r="NFV95" s="516"/>
      <c r="NFW95" s="516"/>
      <c r="NFX95" s="516"/>
      <c r="NFY95" s="516"/>
      <c r="NFZ95" s="516"/>
      <c r="NGA95" s="516"/>
      <c r="NGB95" s="516"/>
      <c r="NGC95" s="516"/>
      <c r="NGD95" s="516"/>
      <c r="NGE95" s="516"/>
      <c r="NGF95" s="516"/>
      <c r="NGG95" s="516"/>
      <c r="NGH95" s="516"/>
      <c r="NGI95" s="516"/>
      <c r="NGJ95" s="516"/>
      <c r="NGK95" s="516"/>
      <c r="NGL95" s="516"/>
      <c r="NGM95" s="516"/>
      <c r="NGN95" s="516"/>
      <c r="NGO95" s="516"/>
      <c r="NGP95" s="516"/>
      <c r="NGQ95" s="516"/>
      <c r="NGR95" s="516"/>
      <c r="NGS95" s="516"/>
      <c r="NGT95" s="516"/>
      <c r="NGU95" s="516"/>
      <c r="NGV95" s="516"/>
      <c r="NGW95" s="516"/>
      <c r="NGX95" s="516"/>
      <c r="NGY95" s="516"/>
      <c r="NGZ95" s="516"/>
      <c r="NHA95" s="516"/>
      <c r="NHB95" s="516"/>
      <c r="NHC95" s="516"/>
      <c r="NHD95" s="516"/>
      <c r="NHE95" s="516"/>
      <c r="NHF95" s="516"/>
      <c r="NHG95" s="516"/>
      <c r="NHH95" s="516"/>
      <c r="NHI95" s="516"/>
      <c r="NHJ95" s="516"/>
      <c r="NHK95" s="516"/>
      <c r="NHL95" s="516"/>
      <c r="NHM95" s="516"/>
      <c r="NHN95" s="516"/>
      <c r="NHO95" s="516"/>
      <c r="NHP95" s="516"/>
      <c r="NHQ95" s="516"/>
      <c r="NHR95" s="516"/>
      <c r="NHS95" s="516"/>
      <c r="NHT95" s="516"/>
      <c r="NHU95" s="516"/>
      <c r="NHV95" s="516"/>
      <c r="NHW95" s="516"/>
      <c r="NHX95" s="516"/>
      <c r="NHY95" s="516"/>
      <c r="NHZ95" s="516"/>
      <c r="NIA95" s="516"/>
      <c r="NIB95" s="516"/>
      <c r="NIC95" s="516"/>
      <c r="NID95" s="516"/>
      <c r="NIE95" s="516"/>
      <c r="NIF95" s="516"/>
      <c r="NIG95" s="516"/>
      <c r="NIH95" s="516"/>
      <c r="NII95" s="516"/>
      <c r="NIJ95" s="516"/>
      <c r="NIK95" s="516"/>
      <c r="NIL95" s="516"/>
      <c r="NIM95" s="516"/>
      <c r="NIN95" s="516"/>
      <c r="NIO95" s="516"/>
      <c r="NIP95" s="516"/>
      <c r="NIQ95" s="516"/>
      <c r="NIR95" s="516"/>
      <c r="NIS95" s="516"/>
      <c r="NIT95" s="516"/>
      <c r="NIU95" s="516"/>
      <c r="NIV95" s="516"/>
      <c r="NIW95" s="516"/>
      <c r="NIX95" s="516"/>
      <c r="NIY95" s="516"/>
      <c r="NIZ95" s="516"/>
      <c r="NJA95" s="516"/>
      <c r="NJB95" s="516"/>
      <c r="NJC95" s="516"/>
      <c r="NJD95" s="516"/>
      <c r="NJE95" s="516"/>
      <c r="NJF95" s="516"/>
      <c r="NJG95" s="516"/>
      <c r="NJH95" s="516"/>
      <c r="NJI95" s="516"/>
      <c r="NJJ95" s="516"/>
      <c r="NJK95" s="516"/>
      <c r="NJL95" s="516"/>
      <c r="NJM95" s="516"/>
      <c r="NJN95" s="516"/>
      <c r="NJO95" s="516"/>
      <c r="NJP95" s="516"/>
      <c r="NJQ95" s="516"/>
      <c r="NJR95" s="516"/>
      <c r="NJS95" s="516"/>
      <c r="NJT95" s="516"/>
      <c r="NJU95" s="516"/>
      <c r="NJV95" s="516"/>
      <c r="NJW95" s="516"/>
      <c r="NJX95" s="516"/>
      <c r="NJY95" s="516"/>
      <c r="NJZ95" s="516"/>
      <c r="NKA95" s="516"/>
      <c r="NKB95" s="516"/>
      <c r="NKC95" s="516"/>
      <c r="NKD95" s="516"/>
      <c r="NKE95" s="516"/>
      <c r="NKF95" s="516"/>
      <c r="NKG95" s="516"/>
      <c r="NKH95" s="516"/>
      <c r="NKI95" s="516"/>
      <c r="NKJ95" s="516"/>
      <c r="NKK95" s="516"/>
      <c r="NKL95" s="516"/>
      <c r="NKM95" s="516"/>
      <c r="NKN95" s="516"/>
      <c r="NKO95" s="516"/>
      <c r="NKP95" s="516"/>
      <c r="NKQ95" s="516"/>
      <c r="NKR95" s="516"/>
      <c r="NKS95" s="516"/>
      <c r="NKT95" s="516"/>
      <c r="NKU95" s="516"/>
      <c r="NKV95" s="516"/>
      <c r="NKW95" s="516"/>
      <c r="NKX95" s="516"/>
      <c r="NKY95" s="516"/>
      <c r="NKZ95" s="516"/>
      <c r="NLA95" s="516"/>
      <c r="NLB95" s="516"/>
      <c r="NLC95" s="516"/>
      <c r="NLD95" s="516"/>
      <c r="NLE95" s="516"/>
      <c r="NLF95" s="516"/>
      <c r="NLG95" s="516"/>
      <c r="NLH95" s="516"/>
      <c r="NLI95" s="516"/>
      <c r="NLJ95" s="516"/>
      <c r="NLK95" s="516"/>
      <c r="NLL95" s="516"/>
      <c r="NLM95" s="516"/>
      <c r="NLN95" s="516"/>
      <c r="NLO95" s="516"/>
      <c r="NLP95" s="516"/>
      <c r="NLQ95" s="516"/>
      <c r="NLR95" s="516"/>
      <c r="NLS95" s="516"/>
      <c r="NLT95" s="516"/>
      <c r="NLU95" s="516"/>
      <c r="NLV95" s="516"/>
      <c r="NLW95" s="516"/>
      <c r="NLX95" s="516"/>
      <c r="NLY95" s="516"/>
      <c r="NLZ95" s="516"/>
      <c r="NMA95" s="516"/>
      <c r="NMB95" s="516"/>
      <c r="NMC95" s="516"/>
      <c r="NMD95" s="516"/>
      <c r="NME95" s="516"/>
      <c r="NMF95" s="516"/>
      <c r="NMG95" s="516"/>
      <c r="NMH95" s="516"/>
      <c r="NMI95" s="516"/>
      <c r="NMJ95" s="516"/>
      <c r="NMK95" s="516"/>
      <c r="NML95" s="516"/>
      <c r="NMM95" s="516"/>
      <c r="NMN95" s="516"/>
      <c r="NMO95" s="516"/>
      <c r="NMP95" s="516"/>
      <c r="NMQ95" s="516"/>
      <c r="NMR95" s="516"/>
      <c r="NMS95" s="516"/>
      <c r="NMT95" s="516"/>
      <c r="NMU95" s="516"/>
      <c r="NMV95" s="516"/>
      <c r="NMW95" s="516"/>
      <c r="NMX95" s="516"/>
      <c r="NMY95" s="516"/>
      <c r="NMZ95" s="516"/>
      <c r="NNA95" s="516"/>
      <c r="NNB95" s="516"/>
      <c r="NNC95" s="516"/>
      <c r="NND95" s="516"/>
      <c r="NNE95" s="516"/>
      <c r="NNF95" s="516"/>
      <c r="NNG95" s="516"/>
      <c r="NNH95" s="516"/>
      <c r="NNI95" s="516"/>
      <c r="NNJ95" s="516"/>
      <c r="NNK95" s="516"/>
      <c r="NNL95" s="516"/>
      <c r="NNM95" s="516"/>
      <c r="NNN95" s="516"/>
      <c r="NNO95" s="516"/>
      <c r="NNP95" s="516"/>
      <c r="NNQ95" s="516"/>
      <c r="NNR95" s="516"/>
      <c r="NNS95" s="516"/>
      <c r="NNT95" s="516"/>
      <c r="NNU95" s="516"/>
      <c r="NNV95" s="516"/>
      <c r="NNW95" s="516"/>
      <c r="NNX95" s="516"/>
      <c r="NNY95" s="516"/>
      <c r="NNZ95" s="516"/>
      <c r="NOA95" s="516"/>
      <c r="NOB95" s="516"/>
      <c r="NOC95" s="516"/>
      <c r="NOD95" s="516"/>
      <c r="NOE95" s="516"/>
      <c r="NOF95" s="516"/>
      <c r="NOG95" s="516"/>
      <c r="NOH95" s="516"/>
      <c r="NOI95" s="516"/>
      <c r="NOJ95" s="516"/>
      <c r="NOK95" s="516"/>
      <c r="NOL95" s="516"/>
      <c r="NOM95" s="516"/>
      <c r="NON95" s="516"/>
      <c r="NOO95" s="516"/>
      <c r="NOP95" s="516"/>
      <c r="NOQ95" s="516"/>
      <c r="NOR95" s="516"/>
      <c r="NOS95" s="516"/>
      <c r="NOT95" s="516"/>
      <c r="NOU95" s="516"/>
      <c r="NOV95" s="516"/>
      <c r="NOW95" s="516"/>
      <c r="NOX95" s="516"/>
      <c r="NOY95" s="516"/>
      <c r="NOZ95" s="516"/>
      <c r="NPA95" s="516"/>
      <c r="NPB95" s="516"/>
      <c r="NPC95" s="516"/>
      <c r="NPD95" s="516"/>
      <c r="NPE95" s="516"/>
      <c r="NPF95" s="516"/>
      <c r="NPG95" s="516"/>
      <c r="NPH95" s="516"/>
      <c r="NPI95" s="516"/>
      <c r="NPJ95" s="516"/>
      <c r="NPK95" s="516"/>
      <c r="NPL95" s="516"/>
      <c r="NPM95" s="516"/>
      <c r="NPN95" s="516"/>
      <c r="NPO95" s="516"/>
      <c r="NPP95" s="516"/>
      <c r="NPQ95" s="516"/>
      <c r="NPR95" s="516"/>
      <c r="NPS95" s="516"/>
      <c r="NPT95" s="516"/>
      <c r="NPU95" s="516"/>
      <c r="NPV95" s="516"/>
      <c r="NPW95" s="516"/>
      <c r="NPX95" s="516"/>
      <c r="NPY95" s="516"/>
      <c r="NPZ95" s="516"/>
      <c r="NQA95" s="516"/>
      <c r="NQB95" s="516"/>
      <c r="NQC95" s="516"/>
      <c r="NQD95" s="516"/>
      <c r="NQE95" s="516"/>
      <c r="NQF95" s="516"/>
      <c r="NQG95" s="516"/>
      <c r="NQH95" s="516"/>
      <c r="NQI95" s="516"/>
      <c r="NQJ95" s="516"/>
      <c r="NQK95" s="516"/>
      <c r="NQL95" s="516"/>
      <c r="NQM95" s="516"/>
      <c r="NQN95" s="516"/>
      <c r="NQO95" s="516"/>
      <c r="NQP95" s="516"/>
      <c r="NQQ95" s="516"/>
      <c r="NQR95" s="516"/>
      <c r="NQS95" s="516"/>
      <c r="NQT95" s="516"/>
      <c r="NQU95" s="516"/>
      <c r="NQV95" s="516"/>
      <c r="NQW95" s="516"/>
      <c r="NQX95" s="516"/>
      <c r="NQY95" s="516"/>
      <c r="NQZ95" s="516"/>
      <c r="NRA95" s="516"/>
      <c r="NRB95" s="516"/>
      <c r="NRC95" s="516"/>
      <c r="NRD95" s="516"/>
      <c r="NRE95" s="516"/>
      <c r="NRF95" s="516"/>
      <c r="NRG95" s="516"/>
      <c r="NRH95" s="516"/>
      <c r="NRI95" s="516"/>
      <c r="NRJ95" s="516"/>
      <c r="NRK95" s="516"/>
      <c r="NRL95" s="516"/>
      <c r="NRM95" s="516"/>
      <c r="NRN95" s="516"/>
      <c r="NRO95" s="516"/>
      <c r="NRP95" s="516"/>
      <c r="NRQ95" s="516"/>
      <c r="NRR95" s="516"/>
      <c r="NRS95" s="516"/>
      <c r="NRT95" s="516"/>
      <c r="NRU95" s="516"/>
      <c r="NRV95" s="516"/>
      <c r="NRW95" s="516"/>
      <c r="NRX95" s="516"/>
      <c r="NRY95" s="516"/>
      <c r="NRZ95" s="516"/>
      <c r="NSA95" s="516"/>
      <c r="NSB95" s="516"/>
      <c r="NSC95" s="516"/>
      <c r="NSD95" s="516"/>
      <c r="NSE95" s="516"/>
      <c r="NSF95" s="516"/>
      <c r="NSG95" s="516"/>
      <c r="NSH95" s="516"/>
      <c r="NSI95" s="516"/>
      <c r="NSJ95" s="516"/>
      <c r="NSK95" s="516"/>
      <c r="NSL95" s="516"/>
      <c r="NSM95" s="516"/>
      <c r="NSN95" s="516"/>
      <c r="NSO95" s="516"/>
      <c r="NSP95" s="516"/>
      <c r="NSQ95" s="516"/>
      <c r="NSR95" s="516"/>
      <c r="NSS95" s="516"/>
      <c r="NST95" s="516"/>
      <c r="NSU95" s="516"/>
      <c r="NSV95" s="516"/>
      <c r="NSW95" s="516"/>
      <c r="NSX95" s="516"/>
      <c r="NSY95" s="516"/>
      <c r="NSZ95" s="516"/>
      <c r="NTA95" s="516"/>
      <c r="NTB95" s="516"/>
      <c r="NTC95" s="516"/>
      <c r="NTD95" s="516"/>
      <c r="NTE95" s="516"/>
      <c r="NTF95" s="516"/>
      <c r="NTG95" s="516"/>
      <c r="NTH95" s="516"/>
      <c r="NTI95" s="516"/>
      <c r="NTJ95" s="516"/>
      <c r="NTK95" s="516"/>
      <c r="NTL95" s="516"/>
      <c r="NTM95" s="516"/>
      <c r="NTN95" s="516"/>
      <c r="NTO95" s="516"/>
      <c r="NTP95" s="516"/>
      <c r="NTQ95" s="516"/>
      <c r="NTR95" s="516"/>
      <c r="NTS95" s="516"/>
      <c r="NTT95" s="516"/>
      <c r="NTU95" s="516"/>
      <c r="NTV95" s="516"/>
      <c r="NTW95" s="516"/>
      <c r="NTX95" s="516"/>
      <c r="NTY95" s="516"/>
      <c r="NTZ95" s="516"/>
      <c r="NUA95" s="516"/>
      <c r="NUB95" s="516"/>
      <c r="NUC95" s="516"/>
      <c r="NUD95" s="516"/>
      <c r="NUE95" s="516"/>
      <c r="NUF95" s="516"/>
      <c r="NUG95" s="516"/>
      <c r="NUH95" s="516"/>
      <c r="NUI95" s="516"/>
      <c r="NUJ95" s="516"/>
      <c r="NUK95" s="516"/>
      <c r="NUL95" s="516"/>
      <c r="NUM95" s="516"/>
      <c r="NUN95" s="516"/>
      <c r="NUO95" s="516"/>
      <c r="NUP95" s="516"/>
      <c r="NUQ95" s="516"/>
      <c r="NUR95" s="516"/>
      <c r="NUS95" s="516"/>
      <c r="NUT95" s="516"/>
      <c r="NUU95" s="516"/>
      <c r="NUV95" s="516"/>
      <c r="NUW95" s="516"/>
      <c r="NUX95" s="516"/>
      <c r="NUY95" s="516"/>
      <c r="NUZ95" s="516"/>
      <c r="NVA95" s="516"/>
      <c r="NVB95" s="516"/>
      <c r="NVC95" s="516"/>
      <c r="NVD95" s="516"/>
      <c r="NVE95" s="516"/>
      <c r="NVF95" s="516"/>
      <c r="NVG95" s="516"/>
      <c r="NVH95" s="516"/>
      <c r="NVI95" s="516"/>
      <c r="NVJ95" s="516"/>
      <c r="NVK95" s="516"/>
      <c r="NVL95" s="516"/>
      <c r="NVM95" s="516"/>
      <c r="NVN95" s="516"/>
      <c r="NVO95" s="516"/>
      <c r="NVP95" s="516"/>
      <c r="NVQ95" s="516"/>
      <c r="NVR95" s="516"/>
      <c r="NVS95" s="516"/>
      <c r="NVT95" s="516"/>
      <c r="NVU95" s="516"/>
      <c r="NVV95" s="516"/>
      <c r="NVW95" s="516"/>
      <c r="NVX95" s="516"/>
      <c r="NVY95" s="516"/>
      <c r="NVZ95" s="516"/>
      <c r="NWA95" s="516"/>
      <c r="NWB95" s="516"/>
      <c r="NWC95" s="516"/>
      <c r="NWD95" s="516"/>
      <c r="NWE95" s="516"/>
      <c r="NWF95" s="516"/>
      <c r="NWG95" s="516"/>
      <c r="NWH95" s="516"/>
      <c r="NWI95" s="516"/>
      <c r="NWJ95" s="516"/>
      <c r="NWK95" s="516"/>
      <c r="NWL95" s="516"/>
      <c r="NWM95" s="516"/>
      <c r="NWN95" s="516"/>
      <c r="NWO95" s="516"/>
      <c r="NWP95" s="516"/>
      <c r="NWQ95" s="516"/>
      <c r="NWR95" s="516"/>
      <c r="NWS95" s="516"/>
      <c r="NWT95" s="516"/>
      <c r="NWU95" s="516"/>
      <c r="NWV95" s="516"/>
      <c r="NWW95" s="516"/>
      <c r="NWX95" s="516"/>
      <c r="NWY95" s="516"/>
      <c r="NWZ95" s="516"/>
      <c r="NXA95" s="516"/>
      <c r="NXB95" s="516"/>
      <c r="NXC95" s="516"/>
      <c r="NXD95" s="516"/>
      <c r="NXE95" s="516"/>
      <c r="NXF95" s="516"/>
      <c r="NXG95" s="516"/>
      <c r="NXH95" s="516"/>
      <c r="NXI95" s="516"/>
      <c r="NXJ95" s="516"/>
      <c r="NXK95" s="516"/>
      <c r="NXL95" s="516"/>
      <c r="NXM95" s="516"/>
      <c r="NXN95" s="516"/>
      <c r="NXO95" s="516"/>
      <c r="NXP95" s="516"/>
      <c r="NXQ95" s="516"/>
      <c r="NXR95" s="516"/>
      <c r="NXS95" s="516"/>
      <c r="NXT95" s="516"/>
      <c r="NXU95" s="516"/>
      <c r="NXV95" s="516"/>
      <c r="NXW95" s="516"/>
      <c r="NXX95" s="516"/>
      <c r="NXY95" s="516"/>
      <c r="NXZ95" s="516"/>
      <c r="NYA95" s="516"/>
      <c r="NYB95" s="516"/>
      <c r="NYC95" s="516"/>
      <c r="NYD95" s="516"/>
      <c r="NYE95" s="516"/>
      <c r="NYF95" s="516"/>
      <c r="NYG95" s="516"/>
      <c r="NYH95" s="516"/>
      <c r="NYI95" s="516"/>
      <c r="NYJ95" s="516"/>
      <c r="NYK95" s="516"/>
      <c r="NYL95" s="516"/>
      <c r="NYM95" s="516"/>
      <c r="NYN95" s="516"/>
      <c r="NYO95" s="516"/>
      <c r="NYP95" s="516"/>
      <c r="NYQ95" s="516"/>
      <c r="NYR95" s="516"/>
      <c r="NYS95" s="516"/>
      <c r="NYT95" s="516"/>
      <c r="NYU95" s="516"/>
      <c r="NYV95" s="516"/>
      <c r="NYW95" s="516"/>
      <c r="NYX95" s="516"/>
      <c r="NYY95" s="516"/>
      <c r="NYZ95" s="516"/>
      <c r="NZA95" s="516"/>
      <c r="NZB95" s="516"/>
      <c r="NZC95" s="516"/>
      <c r="NZD95" s="516"/>
      <c r="NZE95" s="516"/>
      <c r="NZF95" s="516"/>
      <c r="NZG95" s="516"/>
      <c r="NZH95" s="516"/>
      <c r="NZI95" s="516"/>
      <c r="NZJ95" s="516"/>
      <c r="NZK95" s="516"/>
      <c r="NZL95" s="516"/>
      <c r="NZM95" s="516"/>
      <c r="NZN95" s="516"/>
      <c r="NZO95" s="516"/>
      <c r="NZP95" s="516"/>
      <c r="NZQ95" s="516"/>
      <c r="NZR95" s="516"/>
      <c r="NZS95" s="516"/>
      <c r="NZT95" s="516"/>
      <c r="NZU95" s="516"/>
      <c r="NZV95" s="516"/>
      <c r="NZW95" s="516"/>
      <c r="NZX95" s="516"/>
      <c r="NZY95" s="516"/>
      <c r="NZZ95" s="516"/>
      <c r="OAA95" s="516"/>
      <c r="OAB95" s="516"/>
      <c r="OAC95" s="516"/>
      <c r="OAD95" s="516"/>
      <c r="OAE95" s="516"/>
      <c r="OAF95" s="516"/>
      <c r="OAG95" s="516"/>
      <c r="OAH95" s="516"/>
      <c r="OAI95" s="516"/>
      <c r="OAJ95" s="516"/>
      <c r="OAK95" s="516"/>
      <c r="OAL95" s="516"/>
      <c r="OAM95" s="516"/>
      <c r="OAN95" s="516"/>
      <c r="OAO95" s="516"/>
      <c r="OAP95" s="516"/>
      <c r="OAQ95" s="516"/>
      <c r="OAR95" s="516"/>
      <c r="OAS95" s="516"/>
      <c r="OAT95" s="516"/>
      <c r="OAU95" s="516"/>
      <c r="OAV95" s="516"/>
      <c r="OAW95" s="516"/>
      <c r="OAX95" s="516"/>
      <c r="OAY95" s="516"/>
      <c r="OAZ95" s="516"/>
      <c r="OBA95" s="516"/>
      <c r="OBB95" s="516"/>
      <c r="OBC95" s="516"/>
      <c r="OBD95" s="516"/>
      <c r="OBE95" s="516"/>
      <c r="OBF95" s="516"/>
      <c r="OBG95" s="516"/>
      <c r="OBH95" s="516"/>
      <c r="OBI95" s="516"/>
      <c r="OBJ95" s="516"/>
      <c r="OBK95" s="516"/>
      <c r="OBL95" s="516"/>
      <c r="OBM95" s="516"/>
      <c r="OBN95" s="516"/>
      <c r="OBO95" s="516"/>
      <c r="OBP95" s="516"/>
      <c r="OBQ95" s="516"/>
      <c r="OBR95" s="516"/>
      <c r="OBS95" s="516"/>
      <c r="OBT95" s="516"/>
      <c r="OBU95" s="516"/>
      <c r="OBV95" s="516"/>
      <c r="OBW95" s="516"/>
      <c r="OBX95" s="516"/>
      <c r="OBY95" s="516"/>
      <c r="OBZ95" s="516"/>
      <c r="OCA95" s="516"/>
      <c r="OCB95" s="516"/>
      <c r="OCC95" s="516"/>
      <c r="OCD95" s="516"/>
      <c r="OCE95" s="516"/>
      <c r="OCF95" s="516"/>
      <c r="OCG95" s="516"/>
      <c r="OCH95" s="516"/>
      <c r="OCI95" s="516"/>
      <c r="OCJ95" s="516"/>
      <c r="OCK95" s="516"/>
      <c r="OCL95" s="516"/>
      <c r="OCM95" s="516"/>
      <c r="OCN95" s="516"/>
      <c r="OCO95" s="516"/>
      <c r="OCP95" s="516"/>
      <c r="OCQ95" s="516"/>
      <c r="OCR95" s="516"/>
      <c r="OCS95" s="516"/>
      <c r="OCT95" s="516"/>
      <c r="OCU95" s="516"/>
      <c r="OCV95" s="516"/>
      <c r="OCW95" s="516"/>
      <c r="OCX95" s="516"/>
      <c r="OCY95" s="516"/>
      <c r="OCZ95" s="516"/>
      <c r="ODA95" s="516"/>
      <c r="ODB95" s="516"/>
      <c r="ODC95" s="516"/>
      <c r="ODD95" s="516"/>
      <c r="ODE95" s="516"/>
      <c r="ODF95" s="516"/>
      <c r="ODG95" s="516"/>
      <c r="ODH95" s="516"/>
      <c r="ODI95" s="516"/>
      <c r="ODJ95" s="516"/>
      <c r="ODK95" s="516"/>
      <c r="ODL95" s="516"/>
      <c r="ODM95" s="516"/>
      <c r="ODN95" s="516"/>
      <c r="ODO95" s="516"/>
      <c r="ODP95" s="516"/>
      <c r="ODQ95" s="516"/>
      <c r="ODR95" s="516"/>
      <c r="ODS95" s="516"/>
      <c r="ODT95" s="516"/>
      <c r="ODU95" s="516"/>
      <c r="ODV95" s="516"/>
      <c r="ODW95" s="516"/>
      <c r="ODX95" s="516"/>
      <c r="ODY95" s="516"/>
      <c r="ODZ95" s="516"/>
      <c r="OEA95" s="516"/>
      <c r="OEB95" s="516"/>
      <c r="OEC95" s="516"/>
      <c r="OED95" s="516"/>
      <c r="OEE95" s="516"/>
      <c r="OEF95" s="516"/>
      <c r="OEG95" s="516"/>
      <c r="OEH95" s="516"/>
      <c r="OEI95" s="516"/>
      <c r="OEJ95" s="516"/>
      <c r="OEK95" s="516"/>
      <c r="OEL95" s="516"/>
      <c r="OEM95" s="516"/>
      <c r="OEN95" s="516"/>
      <c r="OEO95" s="516"/>
      <c r="OEP95" s="516"/>
      <c r="OEQ95" s="516"/>
      <c r="OER95" s="516"/>
      <c r="OES95" s="516"/>
      <c r="OET95" s="516"/>
      <c r="OEU95" s="516"/>
      <c r="OEV95" s="516"/>
      <c r="OEW95" s="516"/>
      <c r="OEX95" s="516"/>
      <c r="OEY95" s="516"/>
      <c r="OEZ95" s="516"/>
      <c r="OFA95" s="516"/>
      <c r="OFB95" s="516"/>
      <c r="OFC95" s="516"/>
      <c r="OFD95" s="516"/>
      <c r="OFE95" s="516"/>
      <c r="OFF95" s="516"/>
      <c r="OFG95" s="516"/>
      <c r="OFH95" s="516"/>
      <c r="OFI95" s="516"/>
      <c r="OFJ95" s="516"/>
      <c r="OFK95" s="516"/>
      <c r="OFL95" s="516"/>
      <c r="OFM95" s="516"/>
      <c r="OFN95" s="516"/>
      <c r="OFO95" s="516"/>
      <c r="OFP95" s="516"/>
      <c r="OFQ95" s="516"/>
      <c r="OFR95" s="516"/>
      <c r="OFS95" s="516"/>
      <c r="OFT95" s="516"/>
      <c r="OFU95" s="516"/>
      <c r="OFV95" s="516"/>
      <c r="OFW95" s="516"/>
      <c r="OFX95" s="516"/>
      <c r="OFY95" s="516"/>
      <c r="OFZ95" s="516"/>
      <c r="OGA95" s="516"/>
      <c r="OGB95" s="516"/>
      <c r="OGC95" s="516"/>
      <c r="OGD95" s="516"/>
      <c r="OGE95" s="516"/>
      <c r="OGF95" s="516"/>
      <c r="OGG95" s="516"/>
      <c r="OGH95" s="516"/>
      <c r="OGI95" s="516"/>
      <c r="OGJ95" s="516"/>
      <c r="OGK95" s="516"/>
      <c r="OGL95" s="516"/>
      <c r="OGM95" s="516"/>
      <c r="OGN95" s="516"/>
      <c r="OGO95" s="516"/>
      <c r="OGP95" s="516"/>
      <c r="OGQ95" s="516"/>
      <c r="OGR95" s="516"/>
      <c r="OGS95" s="516"/>
      <c r="OGT95" s="516"/>
      <c r="OGU95" s="516"/>
      <c r="OGV95" s="516"/>
      <c r="OGW95" s="516"/>
      <c r="OGX95" s="516"/>
      <c r="OGY95" s="516"/>
      <c r="OGZ95" s="516"/>
      <c r="OHA95" s="516"/>
      <c r="OHB95" s="516"/>
      <c r="OHC95" s="516"/>
      <c r="OHD95" s="516"/>
      <c r="OHE95" s="516"/>
      <c r="OHF95" s="516"/>
      <c r="OHG95" s="516"/>
      <c r="OHH95" s="516"/>
      <c r="OHI95" s="516"/>
      <c r="OHJ95" s="516"/>
      <c r="OHK95" s="516"/>
      <c r="OHL95" s="516"/>
      <c r="OHM95" s="516"/>
      <c r="OHN95" s="516"/>
      <c r="OHO95" s="516"/>
      <c r="OHP95" s="516"/>
      <c r="OHQ95" s="516"/>
      <c r="OHR95" s="516"/>
      <c r="OHS95" s="516"/>
      <c r="OHT95" s="516"/>
      <c r="OHU95" s="516"/>
      <c r="OHV95" s="516"/>
      <c r="OHW95" s="516"/>
      <c r="OHX95" s="516"/>
      <c r="OHY95" s="516"/>
      <c r="OHZ95" s="516"/>
      <c r="OIA95" s="516"/>
      <c r="OIB95" s="516"/>
      <c r="OIC95" s="516"/>
      <c r="OID95" s="516"/>
      <c r="OIE95" s="516"/>
      <c r="OIF95" s="516"/>
      <c r="OIG95" s="516"/>
      <c r="OIH95" s="516"/>
      <c r="OII95" s="516"/>
      <c r="OIJ95" s="516"/>
      <c r="OIK95" s="516"/>
      <c r="OIL95" s="516"/>
      <c r="OIM95" s="516"/>
      <c r="OIN95" s="516"/>
      <c r="OIO95" s="516"/>
      <c r="OIP95" s="516"/>
      <c r="OIQ95" s="516"/>
      <c r="OIR95" s="516"/>
      <c r="OIS95" s="516"/>
      <c r="OIT95" s="516"/>
      <c r="OIU95" s="516"/>
      <c r="OIV95" s="516"/>
      <c r="OIW95" s="516"/>
      <c r="OIX95" s="516"/>
      <c r="OIY95" s="516"/>
      <c r="OIZ95" s="516"/>
      <c r="OJA95" s="516"/>
      <c r="OJB95" s="516"/>
      <c r="OJC95" s="516"/>
      <c r="OJD95" s="516"/>
      <c r="OJE95" s="516"/>
      <c r="OJF95" s="516"/>
      <c r="OJG95" s="516"/>
      <c r="OJH95" s="516"/>
      <c r="OJI95" s="516"/>
      <c r="OJJ95" s="516"/>
      <c r="OJK95" s="516"/>
      <c r="OJL95" s="516"/>
      <c r="OJM95" s="516"/>
      <c r="OJN95" s="516"/>
      <c r="OJO95" s="516"/>
      <c r="OJP95" s="516"/>
      <c r="OJQ95" s="516"/>
      <c r="OJR95" s="516"/>
      <c r="OJS95" s="516"/>
      <c r="OJT95" s="516"/>
      <c r="OJU95" s="516"/>
      <c r="OJV95" s="516"/>
      <c r="OJW95" s="516"/>
      <c r="OJX95" s="516"/>
      <c r="OJY95" s="516"/>
      <c r="OJZ95" s="516"/>
      <c r="OKA95" s="516"/>
      <c r="OKB95" s="516"/>
      <c r="OKC95" s="516"/>
      <c r="OKD95" s="516"/>
      <c r="OKE95" s="516"/>
      <c r="OKF95" s="516"/>
      <c r="OKG95" s="516"/>
      <c r="OKH95" s="516"/>
      <c r="OKI95" s="516"/>
      <c r="OKJ95" s="516"/>
      <c r="OKK95" s="516"/>
      <c r="OKL95" s="516"/>
      <c r="OKM95" s="516"/>
      <c r="OKN95" s="516"/>
      <c r="OKO95" s="516"/>
      <c r="OKP95" s="516"/>
      <c r="OKQ95" s="516"/>
      <c r="OKR95" s="516"/>
      <c r="OKS95" s="516"/>
      <c r="OKT95" s="516"/>
      <c r="OKU95" s="516"/>
      <c r="OKV95" s="516"/>
      <c r="OKW95" s="516"/>
      <c r="OKX95" s="516"/>
      <c r="OKY95" s="516"/>
      <c r="OKZ95" s="516"/>
      <c r="OLA95" s="516"/>
      <c r="OLB95" s="516"/>
      <c r="OLC95" s="516"/>
      <c r="OLD95" s="516"/>
      <c r="OLE95" s="516"/>
      <c r="OLF95" s="516"/>
      <c r="OLG95" s="516"/>
      <c r="OLH95" s="516"/>
      <c r="OLI95" s="516"/>
      <c r="OLJ95" s="516"/>
      <c r="OLK95" s="516"/>
      <c r="OLL95" s="516"/>
      <c r="OLM95" s="516"/>
      <c r="OLN95" s="516"/>
      <c r="OLO95" s="516"/>
      <c r="OLP95" s="516"/>
      <c r="OLQ95" s="516"/>
      <c r="OLR95" s="516"/>
      <c r="OLS95" s="516"/>
      <c r="OLT95" s="516"/>
      <c r="OLU95" s="516"/>
      <c r="OLV95" s="516"/>
      <c r="OLW95" s="516"/>
      <c r="OLX95" s="516"/>
      <c r="OLY95" s="516"/>
      <c r="OLZ95" s="516"/>
      <c r="OMA95" s="516"/>
      <c r="OMB95" s="516"/>
      <c r="OMC95" s="516"/>
      <c r="OMD95" s="516"/>
      <c r="OME95" s="516"/>
      <c r="OMF95" s="516"/>
      <c r="OMG95" s="516"/>
      <c r="OMH95" s="516"/>
      <c r="OMI95" s="516"/>
      <c r="OMJ95" s="516"/>
      <c r="OMK95" s="516"/>
      <c r="OML95" s="516"/>
      <c r="OMM95" s="516"/>
      <c r="OMN95" s="516"/>
      <c r="OMO95" s="516"/>
      <c r="OMP95" s="516"/>
      <c r="OMQ95" s="516"/>
      <c r="OMR95" s="516"/>
      <c r="OMS95" s="516"/>
      <c r="OMT95" s="516"/>
      <c r="OMU95" s="516"/>
      <c r="OMV95" s="516"/>
      <c r="OMW95" s="516"/>
      <c r="OMX95" s="516"/>
      <c r="OMY95" s="516"/>
      <c r="OMZ95" s="516"/>
      <c r="ONA95" s="516"/>
      <c r="ONB95" s="516"/>
      <c r="ONC95" s="516"/>
      <c r="OND95" s="516"/>
      <c r="ONE95" s="516"/>
      <c r="ONF95" s="516"/>
      <c r="ONG95" s="516"/>
      <c r="ONH95" s="516"/>
      <c r="ONI95" s="516"/>
      <c r="ONJ95" s="516"/>
      <c r="ONK95" s="516"/>
      <c r="ONL95" s="516"/>
      <c r="ONM95" s="516"/>
      <c r="ONN95" s="516"/>
      <c r="ONO95" s="516"/>
      <c r="ONP95" s="516"/>
      <c r="ONQ95" s="516"/>
      <c r="ONR95" s="516"/>
      <c r="ONS95" s="516"/>
      <c r="ONT95" s="516"/>
      <c r="ONU95" s="516"/>
      <c r="ONV95" s="516"/>
      <c r="ONW95" s="516"/>
      <c r="ONX95" s="516"/>
      <c r="ONY95" s="516"/>
      <c r="ONZ95" s="516"/>
      <c r="OOA95" s="516"/>
      <c r="OOB95" s="516"/>
      <c r="OOC95" s="516"/>
      <c r="OOD95" s="516"/>
      <c r="OOE95" s="516"/>
      <c r="OOF95" s="516"/>
      <c r="OOG95" s="516"/>
      <c r="OOH95" s="516"/>
      <c r="OOI95" s="516"/>
      <c r="OOJ95" s="516"/>
      <c r="OOK95" s="516"/>
      <c r="OOL95" s="516"/>
      <c r="OOM95" s="516"/>
      <c r="OON95" s="516"/>
      <c r="OOO95" s="516"/>
      <c r="OOP95" s="516"/>
      <c r="OOQ95" s="516"/>
      <c r="OOR95" s="516"/>
      <c r="OOS95" s="516"/>
      <c r="OOT95" s="516"/>
      <c r="OOU95" s="516"/>
      <c r="OOV95" s="516"/>
      <c r="OOW95" s="516"/>
      <c r="OOX95" s="516"/>
      <c r="OOY95" s="516"/>
      <c r="OOZ95" s="516"/>
      <c r="OPA95" s="516"/>
      <c r="OPB95" s="516"/>
      <c r="OPC95" s="516"/>
      <c r="OPD95" s="516"/>
      <c r="OPE95" s="516"/>
      <c r="OPF95" s="516"/>
      <c r="OPG95" s="516"/>
      <c r="OPH95" s="516"/>
      <c r="OPI95" s="516"/>
      <c r="OPJ95" s="516"/>
      <c r="OPK95" s="516"/>
      <c r="OPL95" s="516"/>
      <c r="OPM95" s="516"/>
      <c r="OPN95" s="516"/>
      <c r="OPO95" s="516"/>
      <c r="OPP95" s="516"/>
      <c r="OPQ95" s="516"/>
      <c r="OPR95" s="516"/>
      <c r="OPS95" s="516"/>
      <c r="OPT95" s="516"/>
      <c r="OPU95" s="516"/>
      <c r="OPV95" s="516"/>
      <c r="OPW95" s="516"/>
      <c r="OPX95" s="516"/>
      <c r="OPY95" s="516"/>
      <c r="OPZ95" s="516"/>
      <c r="OQA95" s="516"/>
      <c r="OQB95" s="516"/>
      <c r="OQC95" s="516"/>
      <c r="OQD95" s="516"/>
      <c r="OQE95" s="516"/>
      <c r="OQF95" s="516"/>
      <c r="OQG95" s="516"/>
      <c r="OQH95" s="516"/>
      <c r="OQI95" s="516"/>
      <c r="OQJ95" s="516"/>
      <c r="OQK95" s="516"/>
      <c r="OQL95" s="516"/>
      <c r="OQM95" s="516"/>
      <c r="OQN95" s="516"/>
      <c r="OQO95" s="516"/>
      <c r="OQP95" s="516"/>
      <c r="OQQ95" s="516"/>
      <c r="OQR95" s="516"/>
      <c r="OQS95" s="516"/>
      <c r="OQT95" s="516"/>
      <c r="OQU95" s="516"/>
      <c r="OQV95" s="516"/>
      <c r="OQW95" s="516"/>
      <c r="OQX95" s="516"/>
      <c r="OQY95" s="516"/>
      <c r="OQZ95" s="516"/>
      <c r="ORA95" s="516"/>
      <c r="ORB95" s="516"/>
      <c r="ORC95" s="516"/>
      <c r="ORD95" s="516"/>
      <c r="ORE95" s="516"/>
      <c r="ORF95" s="516"/>
      <c r="ORG95" s="516"/>
      <c r="ORH95" s="516"/>
      <c r="ORI95" s="516"/>
      <c r="ORJ95" s="516"/>
      <c r="ORK95" s="516"/>
      <c r="ORL95" s="516"/>
      <c r="ORM95" s="516"/>
      <c r="ORN95" s="516"/>
      <c r="ORO95" s="516"/>
      <c r="ORP95" s="516"/>
      <c r="ORQ95" s="516"/>
      <c r="ORR95" s="516"/>
      <c r="ORS95" s="516"/>
      <c r="ORT95" s="516"/>
      <c r="ORU95" s="516"/>
      <c r="ORV95" s="516"/>
      <c r="ORW95" s="516"/>
      <c r="ORX95" s="516"/>
      <c r="ORY95" s="516"/>
      <c r="ORZ95" s="516"/>
      <c r="OSA95" s="516"/>
      <c r="OSB95" s="516"/>
      <c r="OSC95" s="516"/>
      <c r="OSD95" s="516"/>
      <c r="OSE95" s="516"/>
      <c r="OSF95" s="516"/>
      <c r="OSG95" s="516"/>
      <c r="OSH95" s="516"/>
      <c r="OSI95" s="516"/>
      <c r="OSJ95" s="516"/>
      <c r="OSK95" s="516"/>
      <c r="OSL95" s="516"/>
      <c r="OSM95" s="516"/>
      <c r="OSN95" s="516"/>
      <c r="OSO95" s="516"/>
      <c r="OSP95" s="516"/>
      <c r="OSQ95" s="516"/>
      <c r="OSR95" s="516"/>
      <c r="OSS95" s="516"/>
      <c r="OST95" s="516"/>
      <c r="OSU95" s="516"/>
      <c r="OSV95" s="516"/>
      <c r="OSW95" s="516"/>
      <c r="OSX95" s="516"/>
      <c r="OSY95" s="516"/>
      <c r="OSZ95" s="516"/>
      <c r="OTA95" s="516"/>
      <c r="OTB95" s="516"/>
      <c r="OTC95" s="516"/>
      <c r="OTD95" s="516"/>
      <c r="OTE95" s="516"/>
      <c r="OTF95" s="516"/>
      <c r="OTG95" s="516"/>
      <c r="OTH95" s="516"/>
      <c r="OTI95" s="516"/>
      <c r="OTJ95" s="516"/>
      <c r="OTK95" s="516"/>
      <c r="OTL95" s="516"/>
      <c r="OTM95" s="516"/>
      <c r="OTN95" s="516"/>
      <c r="OTO95" s="516"/>
      <c r="OTP95" s="516"/>
      <c r="OTQ95" s="516"/>
      <c r="OTR95" s="516"/>
      <c r="OTS95" s="516"/>
      <c r="OTT95" s="516"/>
      <c r="OTU95" s="516"/>
      <c r="OTV95" s="516"/>
      <c r="OTW95" s="516"/>
      <c r="OTX95" s="516"/>
      <c r="OTY95" s="516"/>
      <c r="OTZ95" s="516"/>
      <c r="OUA95" s="516"/>
      <c r="OUB95" s="516"/>
      <c r="OUC95" s="516"/>
      <c r="OUD95" s="516"/>
      <c r="OUE95" s="516"/>
      <c r="OUF95" s="516"/>
      <c r="OUG95" s="516"/>
      <c r="OUH95" s="516"/>
      <c r="OUI95" s="516"/>
      <c r="OUJ95" s="516"/>
      <c r="OUK95" s="516"/>
      <c r="OUL95" s="516"/>
      <c r="OUM95" s="516"/>
      <c r="OUN95" s="516"/>
      <c r="OUO95" s="516"/>
      <c r="OUP95" s="516"/>
      <c r="OUQ95" s="516"/>
      <c r="OUR95" s="516"/>
      <c r="OUS95" s="516"/>
      <c r="OUT95" s="516"/>
      <c r="OUU95" s="516"/>
      <c r="OUV95" s="516"/>
      <c r="OUW95" s="516"/>
      <c r="OUX95" s="516"/>
      <c r="OUY95" s="516"/>
      <c r="OUZ95" s="516"/>
      <c r="OVA95" s="516"/>
      <c r="OVB95" s="516"/>
      <c r="OVC95" s="516"/>
      <c r="OVD95" s="516"/>
      <c r="OVE95" s="516"/>
      <c r="OVF95" s="516"/>
      <c r="OVG95" s="516"/>
      <c r="OVH95" s="516"/>
      <c r="OVI95" s="516"/>
      <c r="OVJ95" s="516"/>
      <c r="OVK95" s="516"/>
      <c r="OVL95" s="516"/>
      <c r="OVM95" s="516"/>
      <c r="OVN95" s="516"/>
      <c r="OVO95" s="516"/>
      <c r="OVP95" s="516"/>
      <c r="OVQ95" s="516"/>
      <c r="OVR95" s="516"/>
      <c r="OVS95" s="516"/>
      <c r="OVT95" s="516"/>
      <c r="OVU95" s="516"/>
      <c r="OVV95" s="516"/>
      <c r="OVW95" s="516"/>
      <c r="OVX95" s="516"/>
      <c r="OVY95" s="516"/>
      <c r="OVZ95" s="516"/>
      <c r="OWA95" s="516"/>
      <c r="OWB95" s="516"/>
      <c r="OWC95" s="516"/>
      <c r="OWD95" s="516"/>
      <c r="OWE95" s="516"/>
      <c r="OWF95" s="516"/>
      <c r="OWG95" s="516"/>
      <c r="OWH95" s="516"/>
      <c r="OWI95" s="516"/>
      <c r="OWJ95" s="516"/>
      <c r="OWK95" s="516"/>
      <c r="OWL95" s="516"/>
      <c r="OWM95" s="516"/>
      <c r="OWN95" s="516"/>
      <c r="OWO95" s="516"/>
      <c r="OWP95" s="516"/>
      <c r="OWQ95" s="516"/>
      <c r="OWR95" s="516"/>
      <c r="OWS95" s="516"/>
      <c r="OWT95" s="516"/>
      <c r="OWU95" s="516"/>
      <c r="OWV95" s="516"/>
      <c r="OWW95" s="516"/>
      <c r="OWX95" s="516"/>
      <c r="OWY95" s="516"/>
      <c r="OWZ95" s="516"/>
      <c r="OXA95" s="516"/>
      <c r="OXB95" s="516"/>
      <c r="OXC95" s="516"/>
      <c r="OXD95" s="516"/>
      <c r="OXE95" s="516"/>
      <c r="OXF95" s="516"/>
      <c r="OXG95" s="516"/>
      <c r="OXH95" s="516"/>
      <c r="OXI95" s="516"/>
      <c r="OXJ95" s="516"/>
      <c r="OXK95" s="516"/>
      <c r="OXL95" s="516"/>
      <c r="OXM95" s="516"/>
      <c r="OXN95" s="516"/>
      <c r="OXO95" s="516"/>
      <c r="OXP95" s="516"/>
      <c r="OXQ95" s="516"/>
      <c r="OXR95" s="516"/>
      <c r="OXS95" s="516"/>
      <c r="OXT95" s="516"/>
      <c r="OXU95" s="516"/>
      <c r="OXV95" s="516"/>
      <c r="OXW95" s="516"/>
      <c r="OXX95" s="516"/>
      <c r="OXY95" s="516"/>
      <c r="OXZ95" s="516"/>
      <c r="OYA95" s="516"/>
      <c r="OYB95" s="516"/>
      <c r="OYC95" s="516"/>
      <c r="OYD95" s="516"/>
      <c r="OYE95" s="516"/>
      <c r="OYF95" s="516"/>
      <c r="OYG95" s="516"/>
      <c r="OYH95" s="516"/>
      <c r="OYI95" s="516"/>
      <c r="OYJ95" s="516"/>
      <c r="OYK95" s="516"/>
      <c r="OYL95" s="516"/>
      <c r="OYM95" s="516"/>
      <c r="OYN95" s="516"/>
      <c r="OYO95" s="516"/>
      <c r="OYP95" s="516"/>
      <c r="OYQ95" s="516"/>
      <c r="OYR95" s="516"/>
      <c r="OYS95" s="516"/>
      <c r="OYT95" s="516"/>
      <c r="OYU95" s="516"/>
      <c r="OYV95" s="516"/>
      <c r="OYW95" s="516"/>
      <c r="OYX95" s="516"/>
      <c r="OYY95" s="516"/>
      <c r="OYZ95" s="516"/>
      <c r="OZA95" s="516"/>
      <c r="OZB95" s="516"/>
      <c r="OZC95" s="516"/>
      <c r="OZD95" s="516"/>
      <c r="OZE95" s="516"/>
      <c r="OZF95" s="516"/>
      <c r="OZG95" s="516"/>
      <c r="OZH95" s="516"/>
      <c r="OZI95" s="516"/>
      <c r="OZJ95" s="516"/>
      <c r="OZK95" s="516"/>
      <c r="OZL95" s="516"/>
      <c r="OZM95" s="516"/>
      <c r="OZN95" s="516"/>
      <c r="OZO95" s="516"/>
      <c r="OZP95" s="516"/>
      <c r="OZQ95" s="516"/>
      <c r="OZR95" s="516"/>
      <c r="OZS95" s="516"/>
      <c r="OZT95" s="516"/>
      <c r="OZU95" s="516"/>
      <c r="OZV95" s="516"/>
      <c r="OZW95" s="516"/>
      <c r="OZX95" s="516"/>
      <c r="OZY95" s="516"/>
      <c r="OZZ95" s="516"/>
      <c r="PAA95" s="516"/>
      <c r="PAB95" s="516"/>
      <c r="PAC95" s="516"/>
      <c r="PAD95" s="516"/>
      <c r="PAE95" s="516"/>
      <c r="PAF95" s="516"/>
      <c r="PAG95" s="516"/>
      <c r="PAH95" s="516"/>
      <c r="PAI95" s="516"/>
      <c r="PAJ95" s="516"/>
      <c r="PAK95" s="516"/>
      <c r="PAL95" s="516"/>
      <c r="PAM95" s="516"/>
      <c r="PAN95" s="516"/>
      <c r="PAO95" s="516"/>
      <c r="PAP95" s="516"/>
      <c r="PAQ95" s="516"/>
      <c r="PAR95" s="516"/>
      <c r="PAS95" s="516"/>
      <c r="PAT95" s="516"/>
      <c r="PAU95" s="516"/>
      <c r="PAV95" s="516"/>
      <c r="PAW95" s="516"/>
      <c r="PAX95" s="516"/>
      <c r="PAY95" s="516"/>
      <c r="PAZ95" s="516"/>
      <c r="PBA95" s="516"/>
      <c r="PBB95" s="516"/>
      <c r="PBC95" s="516"/>
      <c r="PBD95" s="516"/>
      <c r="PBE95" s="516"/>
      <c r="PBF95" s="516"/>
      <c r="PBG95" s="516"/>
      <c r="PBH95" s="516"/>
      <c r="PBI95" s="516"/>
      <c r="PBJ95" s="516"/>
      <c r="PBK95" s="516"/>
      <c r="PBL95" s="516"/>
      <c r="PBM95" s="516"/>
      <c r="PBN95" s="516"/>
      <c r="PBO95" s="516"/>
      <c r="PBP95" s="516"/>
      <c r="PBQ95" s="516"/>
      <c r="PBR95" s="516"/>
      <c r="PBS95" s="516"/>
      <c r="PBT95" s="516"/>
      <c r="PBU95" s="516"/>
      <c r="PBV95" s="516"/>
      <c r="PBW95" s="516"/>
      <c r="PBX95" s="516"/>
      <c r="PBY95" s="516"/>
      <c r="PBZ95" s="516"/>
      <c r="PCA95" s="516"/>
      <c r="PCB95" s="516"/>
      <c r="PCC95" s="516"/>
      <c r="PCD95" s="516"/>
      <c r="PCE95" s="516"/>
      <c r="PCF95" s="516"/>
      <c r="PCG95" s="516"/>
      <c r="PCH95" s="516"/>
      <c r="PCI95" s="516"/>
      <c r="PCJ95" s="516"/>
      <c r="PCK95" s="516"/>
      <c r="PCL95" s="516"/>
      <c r="PCM95" s="516"/>
      <c r="PCN95" s="516"/>
      <c r="PCO95" s="516"/>
      <c r="PCP95" s="516"/>
      <c r="PCQ95" s="516"/>
      <c r="PCR95" s="516"/>
      <c r="PCS95" s="516"/>
      <c r="PCT95" s="516"/>
      <c r="PCU95" s="516"/>
      <c r="PCV95" s="516"/>
      <c r="PCW95" s="516"/>
      <c r="PCX95" s="516"/>
      <c r="PCY95" s="516"/>
      <c r="PCZ95" s="516"/>
      <c r="PDA95" s="516"/>
      <c r="PDB95" s="516"/>
      <c r="PDC95" s="516"/>
      <c r="PDD95" s="516"/>
      <c r="PDE95" s="516"/>
      <c r="PDF95" s="516"/>
      <c r="PDG95" s="516"/>
      <c r="PDH95" s="516"/>
      <c r="PDI95" s="516"/>
      <c r="PDJ95" s="516"/>
      <c r="PDK95" s="516"/>
      <c r="PDL95" s="516"/>
      <c r="PDM95" s="516"/>
      <c r="PDN95" s="516"/>
      <c r="PDO95" s="516"/>
      <c r="PDP95" s="516"/>
      <c r="PDQ95" s="516"/>
      <c r="PDR95" s="516"/>
      <c r="PDS95" s="516"/>
      <c r="PDT95" s="516"/>
      <c r="PDU95" s="516"/>
      <c r="PDV95" s="516"/>
      <c r="PDW95" s="516"/>
      <c r="PDX95" s="516"/>
      <c r="PDY95" s="516"/>
      <c r="PDZ95" s="516"/>
      <c r="PEA95" s="516"/>
      <c r="PEB95" s="516"/>
      <c r="PEC95" s="516"/>
      <c r="PED95" s="516"/>
      <c r="PEE95" s="516"/>
      <c r="PEF95" s="516"/>
      <c r="PEG95" s="516"/>
      <c r="PEH95" s="516"/>
      <c r="PEI95" s="516"/>
      <c r="PEJ95" s="516"/>
      <c r="PEK95" s="516"/>
      <c r="PEL95" s="516"/>
      <c r="PEM95" s="516"/>
      <c r="PEN95" s="516"/>
      <c r="PEO95" s="516"/>
      <c r="PEP95" s="516"/>
      <c r="PEQ95" s="516"/>
      <c r="PER95" s="516"/>
      <c r="PES95" s="516"/>
      <c r="PET95" s="516"/>
      <c r="PEU95" s="516"/>
      <c r="PEV95" s="516"/>
      <c r="PEW95" s="516"/>
      <c r="PEX95" s="516"/>
      <c r="PEY95" s="516"/>
      <c r="PEZ95" s="516"/>
      <c r="PFA95" s="516"/>
      <c r="PFB95" s="516"/>
      <c r="PFC95" s="516"/>
      <c r="PFD95" s="516"/>
      <c r="PFE95" s="516"/>
      <c r="PFF95" s="516"/>
      <c r="PFG95" s="516"/>
      <c r="PFH95" s="516"/>
      <c r="PFI95" s="516"/>
      <c r="PFJ95" s="516"/>
      <c r="PFK95" s="516"/>
      <c r="PFL95" s="516"/>
      <c r="PFM95" s="516"/>
      <c r="PFN95" s="516"/>
      <c r="PFO95" s="516"/>
      <c r="PFP95" s="516"/>
      <c r="PFQ95" s="516"/>
      <c r="PFR95" s="516"/>
      <c r="PFS95" s="516"/>
      <c r="PFT95" s="516"/>
      <c r="PFU95" s="516"/>
      <c r="PFV95" s="516"/>
      <c r="PFW95" s="516"/>
      <c r="PFX95" s="516"/>
      <c r="PFY95" s="516"/>
      <c r="PFZ95" s="516"/>
      <c r="PGA95" s="516"/>
      <c r="PGB95" s="516"/>
      <c r="PGC95" s="516"/>
      <c r="PGD95" s="516"/>
      <c r="PGE95" s="516"/>
      <c r="PGF95" s="516"/>
      <c r="PGG95" s="516"/>
      <c r="PGH95" s="516"/>
      <c r="PGI95" s="516"/>
      <c r="PGJ95" s="516"/>
      <c r="PGK95" s="516"/>
      <c r="PGL95" s="516"/>
      <c r="PGM95" s="516"/>
      <c r="PGN95" s="516"/>
      <c r="PGO95" s="516"/>
      <c r="PGP95" s="516"/>
      <c r="PGQ95" s="516"/>
      <c r="PGR95" s="516"/>
      <c r="PGS95" s="516"/>
      <c r="PGT95" s="516"/>
      <c r="PGU95" s="516"/>
      <c r="PGV95" s="516"/>
      <c r="PGW95" s="516"/>
      <c r="PGX95" s="516"/>
      <c r="PGY95" s="516"/>
      <c r="PGZ95" s="516"/>
      <c r="PHA95" s="516"/>
      <c r="PHB95" s="516"/>
      <c r="PHC95" s="516"/>
      <c r="PHD95" s="516"/>
      <c r="PHE95" s="516"/>
      <c r="PHF95" s="516"/>
      <c r="PHG95" s="516"/>
      <c r="PHH95" s="516"/>
      <c r="PHI95" s="516"/>
      <c r="PHJ95" s="516"/>
      <c r="PHK95" s="516"/>
      <c r="PHL95" s="516"/>
      <c r="PHM95" s="516"/>
      <c r="PHN95" s="516"/>
      <c r="PHO95" s="516"/>
      <c r="PHP95" s="516"/>
      <c r="PHQ95" s="516"/>
      <c r="PHR95" s="516"/>
      <c r="PHS95" s="516"/>
      <c r="PHT95" s="516"/>
      <c r="PHU95" s="516"/>
      <c r="PHV95" s="516"/>
      <c r="PHW95" s="516"/>
      <c r="PHX95" s="516"/>
      <c r="PHY95" s="516"/>
      <c r="PHZ95" s="516"/>
      <c r="PIA95" s="516"/>
      <c r="PIB95" s="516"/>
      <c r="PIC95" s="516"/>
      <c r="PID95" s="516"/>
      <c r="PIE95" s="516"/>
      <c r="PIF95" s="516"/>
      <c r="PIG95" s="516"/>
      <c r="PIH95" s="516"/>
      <c r="PII95" s="516"/>
      <c r="PIJ95" s="516"/>
      <c r="PIK95" s="516"/>
      <c r="PIL95" s="516"/>
      <c r="PIM95" s="516"/>
      <c r="PIN95" s="516"/>
      <c r="PIO95" s="516"/>
      <c r="PIP95" s="516"/>
      <c r="PIQ95" s="516"/>
      <c r="PIR95" s="516"/>
      <c r="PIS95" s="516"/>
      <c r="PIT95" s="516"/>
      <c r="PIU95" s="516"/>
      <c r="PIV95" s="516"/>
      <c r="PIW95" s="516"/>
      <c r="PIX95" s="516"/>
      <c r="PIY95" s="516"/>
      <c r="PIZ95" s="516"/>
      <c r="PJA95" s="516"/>
      <c r="PJB95" s="516"/>
      <c r="PJC95" s="516"/>
      <c r="PJD95" s="516"/>
      <c r="PJE95" s="516"/>
      <c r="PJF95" s="516"/>
      <c r="PJG95" s="516"/>
      <c r="PJH95" s="516"/>
      <c r="PJI95" s="516"/>
      <c r="PJJ95" s="516"/>
      <c r="PJK95" s="516"/>
      <c r="PJL95" s="516"/>
      <c r="PJM95" s="516"/>
      <c r="PJN95" s="516"/>
      <c r="PJO95" s="516"/>
      <c r="PJP95" s="516"/>
      <c r="PJQ95" s="516"/>
      <c r="PJR95" s="516"/>
      <c r="PJS95" s="516"/>
      <c r="PJT95" s="516"/>
      <c r="PJU95" s="516"/>
      <c r="PJV95" s="516"/>
      <c r="PJW95" s="516"/>
      <c r="PJX95" s="516"/>
      <c r="PJY95" s="516"/>
      <c r="PJZ95" s="516"/>
      <c r="PKA95" s="516"/>
      <c r="PKB95" s="516"/>
      <c r="PKC95" s="516"/>
      <c r="PKD95" s="516"/>
      <c r="PKE95" s="516"/>
      <c r="PKF95" s="516"/>
      <c r="PKG95" s="516"/>
      <c r="PKH95" s="516"/>
      <c r="PKI95" s="516"/>
      <c r="PKJ95" s="516"/>
      <c r="PKK95" s="516"/>
      <c r="PKL95" s="516"/>
      <c r="PKM95" s="516"/>
      <c r="PKN95" s="516"/>
      <c r="PKO95" s="516"/>
      <c r="PKP95" s="516"/>
      <c r="PKQ95" s="516"/>
      <c r="PKR95" s="516"/>
      <c r="PKS95" s="516"/>
      <c r="PKT95" s="516"/>
      <c r="PKU95" s="516"/>
      <c r="PKV95" s="516"/>
      <c r="PKW95" s="516"/>
      <c r="PKX95" s="516"/>
      <c r="PKY95" s="516"/>
      <c r="PKZ95" s="516"/>
      <c r="PLA95" s="516"/>
      <c r="PLB95" s="516"/>
      <c r="PLC95" s="516"/>
      <c r="PLD95" s="516"/>
      <c r="PLE95" s="516"/>
      <c r="PLF95" s="516"/>
      <c r="PLG95" s="516"/>
      <c r="PLH95" s="516"/>
      <c r="PLI95" s="516"/>
      <c r="PLJ95" s="516"/>
      <c r="PLK95" s="516"/>
      <c r="PLL95" s="516"/>
      <c r="PLM95" s="516"/>
      <c r="PLN95" s="516"/>
      <c r="PLO95" s="516"/>
      <c r="PLP95" s="516"/>
      <c r="PLQ95" s="516"/>
      <c r="PLR95" s="516"/>
      <c r="PLS95" s="516"/>
      <c r="PLT95" s="516"/>
      <c r="PLU95" s="516"/>
      <c r="PLV95" s="516"/>
      <c r="PLW95" s="516"/>
      <c r="PLX95" s="516"/>
      <c r="PLY95" s="516"/>
      <c r="PLZ95" s="516"/>
      <c r="PMA95" s="516"/>
      <c r="PMB95" s="516"/>
      <c r="PMC95" s="516"/>
      <c r="PMD95" s="516"/>
      <c r="PME95" s="516"/>
      <c r="PMF95" s="516"/>
      <c r="PMG95" s="516"/>
      <c r="PMH95" s="516"/>
      <c r="PMI95" s="516"/>
      <c r="PMJ95" s="516"/>
      <c r="PMK95" s="516"/>
      <c r="PML95" s="516"/>
      <c r="PMM95" s="516"/>
      <c r="PMN95" s="516"/>
      <c r="PMO95" s="516"/>
      <c r="PMP95" s="516"/>
      <c r="PMQ95" s="516"/>
      <c r="PMR95" s="516"/>
      <c r="PMS95" s="516"/>
      <c r="PMT95" s="516"/>
      <c r="PMU95" s="516"/>
      <c r="PMV95" s="516"/>
      <c r="PMW95" s="516"/>
      <c r="PMX95" s="516"/>
      <c r="PMY95" s="516"/>
      <c r="PMZ95" s="516"/>
      <c r="PNA95" s="516"/>
      <c r="PNB95" s="516"/>
      <c r="PNC95" s="516"/>
      <c r="PND95" s="516"/>
      <c r="PNE95" s="516"/>
      <c r="PNF95" s="516"/>
      <c r="PNG95" s="516"/>
      <c r="PNH95" s="516"/>
      <c r="PNI95" s="516"/>
      <c r="PNJ95" s="516"/>
      <c r="PNK95" s="516"/>
      <c r="PNL95" s="516"/>
      <c r="PNM95" s="516"/>
      <c r="PNN95" s="516"/>
      <c r="PNO95" s="516"/>
      <c r="PNP95" s="516"/>
      <c r="PNQ95" s="516"/>
      <c r="PNR95" s="516"/>
      <c r="PNS95" s="516"/>
      <c r="PNT95" s="516"/>
      <c r="PNU95" s="516"/>
      <c r="PNV95" s="516"/>
      <c r="PNW95" s="516"/>
      <c r="PNX95" s="516"/>
      <c r="PNY95" s="516"/>
      <c r="PNZ95" s="516"/>
      <c r="POA95" s="516"/>
      <c r="POB95" s="516"/>
      <c r="POC95" s="516"/>
      <c r="POD95" s="516"/>
      <c r="POE95" s="516"/>
      <c r="POF95" s="516"/>
      <c r="POG95" s="516"/>
      <c r="POH95" s="516"/>
      <c r="POI95" s="516"/>
      <c r="POJ95" s="516"/>
      <c r="POK95" s="516"/>
      <c r="POL95" s="516"/>
      <c r="POM95" s="516"/>
      <c r="PON95" s="516"/>
      <c r="POO95" s="516"/>
      <c r="POP95" s="516"/>
      <c r="POQ95" s="516"/>
      <c r="POR95" s="516"/>
      <c r="POS95" s="516"/>
      <c r="POT95" s="516"/>
      <c r="POU95" s="516"/>
      <c r="POV95" s="516"/>
      <c r="POW95" s="516"/>
      <c r="POX95" s="516"/>
      <c r="POY95" s="516"/>
      <c r="POZ95" s="516"/>
      <c r="PPA95" s="516"/>
      <c r="PPB95" s="516"/>
      <c r="PPC95" s="516"/>
      <c r="PPD95" s="516"/>
      <c r="PPE95" s="516"/>
      <c r="PPF95" s="516"/>
      <c r="PPG95" s="516"/>
      <c r="PPH95" s="516"/>
      <c r="PPI95" s="516"/>
      <c r="PPJ95" s="516"/>
      <c r="PPK95" s="516"/>
      <c r="PPL95" s="516"/>
      <c r="PPM95" s="516"/>
      <c r="PPN95" s="516"/>
      <c r="PPO95" s="516"/>
      <c r="PPP95" s="516"/>
      <c r="PPQ95" s="516"/>
      <c r="PPR95" s="516"/>
      <c r="PPS95" s="516"/>
      <c r="PPT95" s="516"/>
      <c r="PPU95" s="516"/>
      <c r="PPV95" s="516"/>
      <c r="PPW95" s="516"/>
      <c r="PPX95" s="516"/>
      <c r="PPY95" s="516"/>
      <c r="PPZ95" s="516"/>
      <c r="PQA95" s="516"/>
      <c r="PQB95" s="516"/>
      <c r="PQC95" s="516"/>
      <c r="PQD95" s="516"/>
      <c r="PQE95" s="516"/>
      <c r="PQF95" s="516"/>
      <c r="PQG95" s="516"/>
      <c r="PQH95" s="516"/>
      <c r="PQI95" s="516"/>
      <c r="PQJ95" s="516"/>
      <c r="PQK95" s="516"/>
      <c r="PQL95" s="516"/>
      <c r="PQM95" s="516"/>
      <c r="PQN95" s="516"/>
      <c r="PQO95" s="516"/>
      <c r="PQP95" s="516"/>
      <c r="PQQ95" s="516"/>
      <c r="PQR95" s="516"/>
      <c r="PQS95" s="516"/>
      <c r="PQT95" s="516"/>
      <c r="PQU95" s="516"/>
      <c r="PQV95" s="516"/>
      <c r="PQW95" s="516"/>
      <c r="PQX95" s="516"/>
      <c r="PQY95" s="516"/>
      <c r="PQZ95" s="516"/>
      <c r="PRA95" s="516"/>
      <c r="PRB95" s="516"/>
      <c r="PRC95" s="516"/>
      <c r="PRD95" s="516"/>
      <c r="PRE95" s="516"/>
      <c r="PRF95" s="516"/>
      <c r="PRG95" s="516"/>
      <c r="PRH95" s="516"/>
      <c r="PRI95" s="516"/>
      <c r="PRJ95" s="516"/>
      <c r="PRK95" s="516"/>
      <c r="PRL95" s="516"/>
      <c r="PRM95" s="516"/>
      <c r="PRN95" s="516"/>
      <c r="PRO95" s="516"/>
      <c r="PRP95" s="516"/>
      <c r="PRQ95" s="516"/>
      <c r="PRR95" s="516"/>
      <c r="PRS95" s="516"/>
      <c r="PRT95" s="516"/>
      <c r="PRU95" s="516"/>
      <c r="PRV95" s="516"/>
      <c r="PRW95" s="516"/>
      <c r="PRX95" s="516"/>
      <c r="PRY95" s="516"/>
      <c r="PRZ95" s="516"/>
      <c r="PSA95" s="516"/>
      <c r="PSB95" s="516"/>
      <c r="PSC95" s="516"/>
      <c r="PSD95" s="516"/>
      <c r="PSE95" s="516"/>
      <c r="PSF95" s="516"/>
      <c r="PSG95" s="516"/>
      <c r="PSH95" s="516"/>
      <c r="PSI95" s="516"/>
      <c r="PSJ95" s="516"/>
      <c r="PSK95" s="516"/>
      <c r="PSL95" s="516"/>
      <c r="PSM95" s="516"/>
      <c r="PSN95" s="516"/>
      <c r="PSO95" s="516"/>
      <c r="PSP95" s="516"/>
      <c r="PSQ95" s="516"/>
      <c r="PSR95" s="516"/>
      <c r="PSS95" s="516"/>
      <c r="PST95" s="516"/>
      <c r="PSU95" s="516"/>
      <c r="PSV95" s="516"/>
      <c r="PSW95" s="516"/>
      <c r="PSX95" s="516"/>
      <c r="PSY95" s="516"/>
      <c r="PSZ95" s="516"/>
      <c r="PTA95" s="516"/>
      <c r="PTB95" s="516"/>
      <c r="PTC95" s="516"/>
      <c r="PTD95" s="516"/>
      <c r="PTE95" s="516"/>
      <c r="PTF95" s="516"/>
      <c r="PTG95" s="516"/>
      <c r="PTH95" s="516"/>
      <c r="PTI95" s="516"/>
      <c r="PTJ95" s="516"/>
      <c r="PTK95" s="516"/>
      <c r="PTL95" s="516"/>
      <c r="PTM95" s="516"/>
      <c r="PTN95" s="516"/>
      <c r="PTO95" s="516"/>
      <c r="PTP95" s="516"/>
      <c r="PTQ95" s="516"/>
      <c r="PTR95" s="516"/>
      <c r="PTS95" s="516"/>
      <c r="PTT95" s="516"/>
      <c r="PTU95" s="516"/>
      <c r="PTV95" s="516"/>
      <c r="PTW95" s="516"/>
      <c r="PTX95" s="516"/>
      <c r="PTY95" s="516"/>
      <c r="PTZ95" s="516"/>
      <c r="PUA95" s="516"/>
      <c r="PUB95" s="516"/>
      <c r="PUC95" s="516"/>
      <c r="PUD95" s="516"/>
      <c r="PUE95" s="516"/>
      <c r="PUF95" s="516"/>
      <c r="PUG95" s="516"/>
      <c r="PUH95" s="516"/>
      <c r="PUI95" s="516"/>
      <c r="PUJ95" s="516"/>
      <c r="PUK95" s="516"/>
      <c r="PUL95" s="516"/>
      <c r="PUM95" s="516"/>
      <c r="PUN95" s="516"/>
      <c r="PUO95" s="516"/>
      <c r="PUP95" s="516"/>
      <c r="PUQ95" s="516"/>
      <c r="PUR95" s="516"/>
      <c r="PUS95" s="516"/>
      <c r="PUT95" s="516"/>
      <c r="PUU95" s="516"/>
      <c r="PUV95" s="516"/>
      <c r="PUW95" s="516"/>
      <c r="PUX95" s="516"/>
      <c r="PUY95" s="516"/>
      <c r="PUZ95" s="516"/>
      <c r="PVA95" s="516"/>
      <c r="PVB95" s="516"/>
      <c r="PVC95" s="516"/>
      <c r="PVD95" s="516"/>
      <c r="PVE95" s="516"/>
      <c r="PVF95" s="516"/>
      <c r="PVG95" s="516"/>
      <c r="PVH95" s="516"/>
      <c r="PVI95" s="516"/>
      <c r="PVJ95" s="516"/>
      <c r="PVK95" s="516"/>
      <c r="PVL95" s="516"/>
      <c r="PVM95" s="516"/>
      <c r="PVN95" s="516"/>
      <c r="PVO95" s="516"/>
      <c r="PVP95" s="516"/>
      <c r="PVQ95" s="516"/>
      <c r="PVR95" s="516"/>
      <c r="PVS95" s="516"/>
      <c r="PVT95" s="516"/>
      <c r="PVU95" s="516"/>
      <c r="PVV95" s="516"/>
      <c r="PVW95" s="516"/>
      <c r="PVX95" s="516"/>
      <c r="PVY95" s="516"/>
      <c r="PVZ95" s="516"/>
      <c r="PWA95" s="516"/>
      <c r="PWB95" s="516"/>
      <c r="PWC95" s="516"/>
      <c r="PWD95" s="516"/>
      <c r="PWE95" s="516"/>
      <c r="PWF95" s="516"/>
      <c r="PWG95" s="516"/>
      <c r="PWH95" s="516"/>
      <c r="PWI95" s="516"/>
      <c r="PWJ95" s="516"/>
      <c r="PWK95" s="516"/>
      <c r="PWL95" s="516"/>
      <c r="PWM95" s="516"/>
      <c r="PWN95" s="516"/>
      <c r="PWO95" s="516"/>
      <c r="PWP95" s="516"/>
      <c r="PWQ95" s="516"/>
      <c r="PWR95" s="516"/>
      <c r="PWS95" s="516"/>
      <c r="PWT95" s="516"/>
      <c r="PWU95" s="516"/>
      <c r="PWV95" s="516"/>
      <c r="PWW95" s="516"/>
      <c r="PWX95" s="516"/>
      <c r="PWY95" s="516"/>
      <c r="PWZ95" s="516"/>
      <c r="PXA95" s="516"/>
      <c r="PXB95" s="516"/>
      <c r="PXC95" s="516"/>
      <c r="PXD95" s="516"/>
      <c r="PXE95" s="516"/>
      <c r="PXF95" s="516"/>
      <c r="PXG95" s="516"/>
      <c r="PXH95" s="516"/>
      <c r="PXI95" s="516"/>
      <c r="PXJ95" s="516"/>
      <c r="PXK95" s="516"/>
      <c r="PXL95" s="516"/>
      <c r="PXM95" s="516"/>
      <c r="PXN95" s="516"/>
      <c r="PXO95" s="516"/>
      <c r="PXP95" s="516"/>
      <c r="PXQ95" s="516"/>
      <c r="PXR95" s="516"/>
      <c r="PXS95" s="516"/>
      <c r="PXT95" s="516"/>
      <c r="PXU95" s="516"/>
      <c r="PXV95" s="516"/>
      <c r="PXW95" s="516"/>
      <c r="PXX95" s="516"/>
      <c r="PXY95" s="516"/>
      <c r="PXZ95" s="516"/>
      <c r="PYA95" s="516"/>
      <c r="PYB95" s="516"/>
      <c r="PYC95" s="516"/>
      <c r="PYD95" s="516"/>
      <c r="PYE95" s="516"/>
      <c r="PYF95" s="516"/>
      <c r="PYG95" s="516"/>
      <c r="PYH95" s="516"/>
      <c r="PYI95" s="516"/>
      <c r="PYJ95" s="516"/>
      <c r="PYK95" s="516"/>
      <c r="PYL95" s="516"/>
      <c r="PYM95" s="516"/>
      <c r="PYN95" s="516"/>
      <c r="PYO95" s="516"/>
      <c r="PYP95" s="516"/>
      <c r="PYQ95" s="516"/>
      <c r="PYR95" s="516"/>
      <c r="PYS95" s="516"/>
      <c r="PYT95" s="516"/>
      <c r="PYU95" s="516"/>
      <c r="PYV95" s="516"/>
      <c r="PYW95" s="516"/>
      <c r="PYX95" s="516"/>
      <c r="PYY95" s="516"/>
      <c r="PYZ95" s="516"/>
      <c r="PZA95" s="516"/>
      <c r="PZB95" s="516"/>
      <c r="PZC95" s="516"/>
      <c r="PZD95" s="516"/>
      <c r="PZE95" s="516"/>
      <c r="PZF95" s="516"/>
      <c r="PZG95" s="516"/>
      <c r="PZH95" s="516"/>
      <c r="PZI95" s="516"/>
      <c r="PZJ95" s="516"/>
      <c r="PZK95" s="516"/>
      <c r="PZL95" s="516"/>
      <c r="PZM95" s="516"/>
      <c r="PZN95" s="516"/>
      <c r="PZO95" s="516"/>
      <c r="PZP95" s="516"/>
      <c r="PZQ95" s="516"/>
      <c r="PZR95" s="516"/>
      <c r="PZS95" s="516"/>
      <c r="PZT95" s="516"/>
      <c r="PZU95" s="516"/>
      <c r="PZV95" s="516"/>
      <c r="PZW95" s="516"/>
      <c r="PZX95" s="516"/>
      <c r="PZY95" s="516"/>
      <c r="PZZ95" s="516"/>
      <c r="QAA95" s="516"/>
      <c r="QAB95" s="516"/>
      <c r="QAC95" s="516"/>
      <c r="QAD95" s="516"/>
      <c r="QAE95" s="516"/>
      <c r="QAF95" s="516"/>
      <c r="QAG95" s="516"/>
      <c r="QAH95" s="516"/>
      <c r="QAI95" s="516"/>
      <c r="QAJ95" s="516"/>
      <c r="QAK95" s="516"/>
      <c r="QAL95" s="516"/>
      <c r="QAM95" s="516"/>
      <c r="QAN95" s="516"/>
      <c r="QAO95" s="516"/>
      <c r="QAP95" s="516"/>
      <c r="QAQ95" s="516"/>
      <c r="QAR95" s="516"/>
      <c r="QAS95" s="516"/>
      <c r="QAT95" s="516"/>
      <c r="QAU95" s="516"/>
      <c r="QAV95" s="516"/>
      <c r="QAW95" s="516"/>
      <c r="QAX95" s="516"/>
      <c r="QAY95" s="516"/>
      <c r="QAZ95" s="516"/>
      <c r="QBA95" s="516"/>
      <c r="QBB95" s="516"/>
      <c r="QBC95" s="516"/>
      <c r="QBD95" s="516"/>
      <c r="QBE95" s="516"/>
      <c r="QBF95" s="516"/>
      <c r="QBG95" s="516"/>
      <c r="QBH95" s="516"/>
      <c r="QBI95" s="516"/>
      <c r="QBJ95" s="516"/>
      <c r="QBK95" s="516"/>
      <c r="QBL95" s="516"/>
      <c r="QBM95" s="516"/>
      <c r="QBN95" s="516"/>
      <c r="QBO95" s="516"/>
      <c r="QBP95" s="516"/>
      <c r="QBQ95" s="516"/>
      <c r="QBR95" s="516"/>
      <c r="QBS95" s="516"/>
      <c r="QBT95" s="516"/>
      <c r="QBU95" s="516"/>
      <c r="QBV95" s="516"/>
      <c r="QBW95" s="516"/>
      <c r="QBX95" s="516"/>
      <c r="QBY95" s="516"/>
      <c r="QBZ95" s="516"/>
      <c r="QCA95" s="516"/>
      <c r="QCB95" s="516"/>
      <c r="QCC95" s="516"/>
      <c r="QCD95" s="516"/>
      <c r="QCE95" s="516"/>
      <c r="QCF95" s="516"/>
      <c r="QCG95" s="516"/>
      <c r="QCH95" s="516"/>
      <c r="QCI95" s="516"/>
      <c r="QCJ95" s="516"/>
      <c r="QCK95" s="516"/>
      <c r="QCL95" s="516"/>
      <c r="QCM95" s="516"/>
      <c r="QCN95" s="516"/>
      <c r="QCO95" s="516"/>
      <c r="QCP95" s="516"/>
      <c r="QCQ95" s="516"/>
      <c r="QCR95" s="516"/>
      <c r="QCS95" s="516"/>
      <c r="QCT95" s="516"/>
      <c r="QCU95" s="516"/>
      <c r="QCV95" s="516"/>
      <c r="QCW95" s="516"/>
      <c r="QCX95" s="516"/>
      <c r="QCY95" s="516"/>
      <c r="QCZ95" s="516"/>
      <c r="QDA95" s="516"/>
      <c r="QDB95" s="516"/>
      <c r="QDC95" s="516"/>
      <c r="QDD95" s="516"/>
      <c r="QDE95" s="516"/>
      <c r="QDF95" s="516"/>
      <c r="QDG95" s="516"/>
      <c r="QDH95" s="516"/>
      <c r="QDI95" s="516"/>
      <c r="QDJ95" s="516"/>
      <c r="QDK95" s="516"/>
      <c r="QDL95" s="516"/>
      <c r="QDM95" s="516"/>
      <c r="QDN95" s="516"/>
      <c r="QDO95" s="516"/>
      <c r="QDP95" s="516"/>
      <c r="QDQ95" s="516"/>
      <c r="QDR95" s="516"/>
      <c r="QDS95" s="516"/>
      <c r="QDT95" s="516"/>
      <c r="QDU95" s="516"/>
      <c r="QDV95" s="516"/>
      <c r="QDW95" s="516"/>
      <c r="QDX95" s="516"/>
      <c r="QDY95" s="516"/>
      <c r="QDZ95" s="516"/>
      <c r="QEA95" s="516"/>
      <c r="QEB95" s="516"/>
      <c r="QEC95" s="516"/>
      <c r="QED95" s="516"/>
      <c r="QEE95" s="516"/>
      <c r="QEF95" s="516"/>
      <c r="QEG95" s="516"/>
      <c r="QEH95" s="516"/>
      <c r="QEI95" s="516"/>
      <c r="QEJ95" s="516"/>
      <c r="QEK95" s="516"/>
      <c r="QEL95" s="516"/>
      <c r="QEM95" s="516"/>
      <c r="QEN95" s="516"/>
      <c r="QEO95" s="516"/>
      <c r="QEP95" s="516"/>
      <c r="QEQ95" s="516"/>
      <c r="QER95" s="516"/>
      <c r="QES95" s="516"/>
      <c r="QET95" s="516"/>
      <c r="QEU95" s="516"/>
      <c r="QEV95" s="516"/>
      <c r="QEW95" s="516"/>
      <c r="QEX95" s="516"/>
      <c r="QEY95" s="516"/>
      <c r="QEZ95" s="516"/>
      <c r="QFA95" s="516"/>
      <c r="QFB95" s="516"/>
      <c r="QFC95" s="516"/>
      <c r="QFD95" s="516"/>
      <c r="QFE95" s="516"/>
      <c r="QFF95" s="516"/>
      <c r="QFG95" s="516"/>
      <c r="QFH95" s="516"/>
      <c r="QFI95" s="516"/>
      <c r="QFJ95" s="516"/>
      <c r="QFK95" s="516"/>
      <c r="QFL95" s="516"/>
      <c r="QFM95" s="516"/>
      <c r="QFN95" s="516"/>
      <c r="QFO95" s="516"/>
      <c r="QFP95" s="516"/>
      <c r="QFQ95" s="516"/>
      <c r="QFR95" s="516"/>
      <c r="QFS95" s="516"/>
      <c r="QFT95" s="516"/>
      <c r="QFU95" s="516"/>
      <c r="QFV95" s="516"/>
      <c r="QFW95" s="516"/>
      <c r="QFX95" s="516"/>
      <c r="QFY95" s="516"/>
      <c r="QFZ95" s="516"/>
      <c r="QGA95" s="516"/>
      <c r="QGB95" s="516"/>
      <c r="QGC95" s="516"/>
      <c r="QGD95" s="516"/>
      <c r="QGE95" s="516"/>
      <c r="QGF95" s="516"/>
      <c r="QGG95" s="516"/>
      <c r="QGH95" s="516"/>
      <c r="QGI95" s="516"/>
      <c r="QGJ95" s="516"/>
      <c r="QGK95" s="516"/>
      <c r="QGL95" s="516"/>
      <c r="QGM95" s="516"/>
      <c r="QGN95" s="516"/>
      <c r="QGO95" s="516"/>
      <c r="QGP95" s="516"/>
      <c r="QGQ95" s="516"/>
      <c r="QGR95" s="516"/>
      <c r="QGS95" s="516"/>
      <c r="QGT95" s="516"/>
      <c r="QGU95" s="516"/>
      <c r="QGV95" s="516"/>
      <c r="QGW95" s="516"/>
      <c r="QGX95" s="516"/>
      <c r="QGY95" s="516"/>
      <c r="QGZ95" s="516"/>
      <c r="QHA95" s="516"/>
      <c r="QHB95" s="516"/>
      <c r="QHC95" s="516"/>
      <c r="QHD95" s="516"/>
      <c r="QHE95" s="516"/>
      <c r="QHF95" s="516"/>
      <c r="QHG95" s="516"/>
      <c r="QHH95" s="516"/>
      <c r="QHI95" s="516"/>
      <c r="QHJ95" s="516"/>
      <c r="QHK95" s="516"/>
      <c r="QHL95" s="516"/>
      <c r="QHM95" s="516"/>
      <c r="QHN95" s="516"/>
      <c r="QHO95" s="516"/>
      <c r="QHP95" s="516"/>
      <c r="QHQ95" s="516"/>
      <c r="QHR95" s="516"/>
      <c r="QHS95" s="516"/>
      <c r="QHT95" s="516"/>
      <c r="QHU95" s="516"/>
      <c r="QHV95" s="516"/>
      <c r="QHW95" s="516"/>
      <c r="QHX95" s="516"/>
      <c r="QHY95" s="516"/>
      <c r="QHZ95" s="516"/>
      <c r="QIA95" s="516"/>
      <c r="QIB95" s="516"/>
      <c r="QIC95" s="516"/>
      <c r="QID95" s="516"/>
      <c r="QIE95" s="516"/>
      <c r="QIF95" s="516"/>
      <c r="QIG95" s="516"/>
      <c r="QIH95" s="516"/>
      <c r="QII95" s="516"/>
      <c r="QIJ95" s="516"/>
      <c r="QIK95" s="516"/>
      <c r="QIL95" s="516"/>
      <c r="QIM95" s="516"/>
      <c r="QIN95" s="516"/>
      <c r="QIO95" s="516"/>
      <c r="QIP95" s="516"/>
      <c r="QIQ95" s="516"/>
      <c r="QIR95" s="516"/>
      <c r="QIS95" s="516"/>
      <c r="QIT95" s="516"/>
      <c r="QIU95" s="516"/>
      <c r="QIV95" s="516"/>
      <c r="QIW95" s="516"/>
      <c r="QIX95" s="516"/>
      <c r="QIY95" s="516"/>
      <c r="QIZ95" s="516"/>
      <c r="QJA95" s="516"/>
      <c r="QJB95" s="516"/>
      <c r="QJC95" s="516"/>
      <c r="QJD95" s="516"/>
      <c r="QJE95" s="516"/>
      <c r="QJF95" s="516"/>
      <c r="QJG95" s="516"/>
      <c r="QJH95" s="516"/>
      <c r="QJI95" s="516"/>
      <c r="QJJ95" s="516"/>
      <c r="QJK95" s="516"/>
      <c r="QJL95" s="516"/>
      <c r="QJM95" s="516"/>
      <c r="QJN95" s="516"/>
      <c r="QJO95" s="516"/>
      <c r="QJP95" s="516"/>
      <c r="QJQ95" s="516"/>
      <c r="QJR95" s="516"/>
      <c r="QJS95" s="516"/>
      <c r="QJT95" s="516"/>
      <c r="QJU95" s="516"/>
      <c r="QJV95" s="516"/>
      <c r="QJW95" s="516"/>
      <c r="QJX95" s="516"/>
      <c r="QJY95" s="516"/>
      <c r="QJZ95" s="516"/>
      <c r="QKA95" s="516"/>
      <c r="QKB95" s="516"/>
      <c r="QKC95" s="516"/>
      <c r="QKD95" s="516"/>
      <c r="QKE95" s="516"/>
      <c r="QKF95" s="516"/>
      <c r="QKG95" s="516"/>
      <c r="QKH95" s="516"/>
      <c r="QKI95" s="516"/>
      <c r="QKJ95" s="516"/>
      <c r="QKK95" s="516"/>
      <c r="QKL95" s="516"/>
      <c r="QKM95" s="516"/>
      <c r="QKN95" s="516"/>
      <c r="QKO95" s="516"/>
      <c r="QKP95" s="516"/>
      <c r="QKQ95" s="516"/>
      <c r="QKR95" s="516"/>
      <c r="QKS95" s="516"/>
      <c r="QKT95" s="516"/>
      <c r="QKU95" s="516"/>
      <c r="QKV95" s="516"/>
      <c r="QKW95" s="516"/>
      <c r="QKX95" s="516"/>
      <c r="QKY95" s="516"/>
      <c r="QKZ95" s="516"/>
      <c r="QLA95" s="516"/>
      <c r="QLB95" s="516"/>
      <c r="QLC95" s="516"/>
      <c r="QLD95" s="516"/>
      <c r="QLE95" s="516"/>
      <c r="QLF95" s="516"/>
      <c r="QLG95" s="516"/>
      <c r="QLH95" s="516"/>
      <c r="QLI95" s="516"/>
      <c r="QLJ95" s="516"/>
      <c r="QLK95" s="516"/>
      <c r="QLL95" s="516"/>
      <c r="QLM95" s="516"/>
      <c r="QLN95" s="516"/>
      <c r="QLO95" s="516"/>
      <c r="QLP95" s="516"/>
      <c r="QLQ95" s="516"/>
      <c r="QLR95" s="516"/>
      <c r="QLS95" s="516"/>
      <c r="QLT95" s="516"/>
      <c r="QLU95" s="516"/>
      <c r="QLV95" s="516"/>
      <c r="QLW95" s="516"/>
      <c r="QLX95" s="516"/>
      <c r="QLY95" s="516"/>
      <c r="QLZ95" s="516"/>
      <c r="QMA95" s="516"/>
      <c r="QMB95" s="516"/>
      <c r="QMC95" s="516"/>
      <c r="QMD95" s="516"/>
      <c r="QME95" s="516"/>
      <c r="QMF95" s="516"/>
      <c r="QMG95" s="516"/>
      <c r="QMH95" s="516"/>
      <c r="QMI95" s="516"/>
      <c r="QMJ95" s="516"/>
      <c r="QMK95" s="516"/>
      <c r="QML95" s="516"/>
      <c r="QMM95" s="516"/>
      <c r="QMN95" s="516"/>
      <c r="QMO95" s="516"/>
      <c r="QMP95" s="516"/>
      <c r="QMQ95" s="516"/>
      <c r="QMR95" s="516"/>
      <c r="QMS95" s="516"/>
      <c r="QMT95" s="516"/>
      <c r="QMU95" s="516"/>
      <c r="QMV95" s="516"/>
      <c r="QMW95" s="516"/>
      <c r="QMX95" s="516"/>
      <c r="QMY95" s="516"/>
      <c r="QMZ95" s="516"/>
      <c r="QNA95" s="516"/>
      <c r="QNB95" s="516"/>
      <c r="QNC95" s="516"/>
      <c r="QND95" s="516"/>
      <c r="QNE95" s="516"/>
      <c r="QNF95" s="516"/>
      <c r="QNG95" s="516"/>
      <c r="QNH95" s="516"/>
      <c r="QNI95" s="516"/>
      <c r="QNJ95" s="516"/>
      <c r="QNK95" s="516"/>
      <c r="QNL95" s="516"/>
      <c r="QNM95" s="516"/>
      <c r="QNN95" s="516"/>
      <c r="QNO95" s="516"/>
      <c r="QNP95" s="516"/>
      <c r="QNQ95" s="516"/>
      <c r="QNR95" s="516"/>
      <c r="QNS95" s="516"/>
      <c r="QNT95" s="516"/>
      <c r="QNU95" s="516"/>
      <c r="QNV95" s="516"/>
      <c r="QNW95" s="516"/>
      <c r="QNX95" s="516"/>
      <c r="QNY95" s="516"/>
      <c r="QNZ95" s="516"/>
      <c r="QOA95" s="516"/>
      <c r="QOB95" s="516"/>
      <c r="QOC95" s="516"/>
      <c r="QOD95" s="516"/>
      <c r="QOE95" s="516"/>
      <c r="QOF95" s="516"/>
      <c r="QOG95" s="516"/>
      <c r="QOH95" s="516"/>
      <c r="QOI95" s="516"/>
      <c r="QOJ95" s="516"/>
      <c r="QOK95" s="516"/>
      <c r="QOL95" s="516"/>
      <c r="QOM95" s="516"/>
      <c r="QON95" s="516"/>
      <c r="QOO95" s="516"/>
      <c r="QOP95" s="516"/>
      <c r="QOQ95" s="516"/>
      <c r="QOR95" s="516"/>
      <c r="QOS95" s="516"/>
      <c r="QOT95" s="516"/>
      <c r="QOU95" s="516"/>
      <c r="QOV95" s="516"/>
      <c r="QOW95" s="516"/>
      <c r="QOX95" s="516"/>
      <c r="QOY95" s="516"/>
      <c r="QOZ95" s="516"/>
      <c r="QPA95" s="516"/>
      <c r="QPB95" s="516"/>
      <c r="QPC95" s="516"/>
      <c r="QPD95" s="516"/>
      <c r="QPE95" s="516"/>
      <c r="QPF95" s="516"/>
      <c r="QPG95" s="516"/>
      <c r="QPH95" s="516"/>
      <c r="QPI95" s="516"/>
      <c r="QPJ95" s="516"/>
      <c r="QPK95" s="516"/>
      <c r="QPL95" s="516"/>
      <c r="QPM95" s="516"/>
      <c r="QPN95" s="516"/>
      <c r="QPO95" s="516"/>
      <c r="QPP95" s="516"/>
      <c r="QPQ95" s="516"/>
      <c r="QPR95" s="516"/>
      <c r="QPS95" s="516"/>
      <c r="QPT95" s="516"/>
      <c r="QPU95" s="516"/>
      <c r="QPV95" s="516"/>
      <c r="QPW95" s="516"/>
      <c r="QPX95" s="516"/>
      <c r="QPY95" s="516"/>
      <c r="QPZ95" s="516"/>
      <c r="QQA95" s="516"/>
      <c r="QQB95" s="516"/>
      <c r="QQC95" s="516"/>
      <c r="QQD95" s="516"/>
      <c r="QQE95" s="516"/>
      <c r="QQF95" s="516"/>
      <c r="QQG95" s="516"/>
      <c r="QQH95" s="516"/>
      <c r="QQI95" s="516"/>
      <c r="QQJ95" s="516"/>
      <c r="QQK95" s="516"/>
      <c r="QQL95" s="516"/>
      <c r="QQM95" s="516"/>
      <c r="QQN95" s="516"/>
      <c r="QQO95" s="516"/>
      <c r="QQP95" s="516"/>
      <c r="QQQ95" s="516"/>
      <c r="QQR95" s="516"/>
      <c r="QQS95" s="516"/>
      <c r="QQT95" s="516"/>
      <c r="QQU95" s="516"/>
      <c r="QQV95" s="516"/>
      <c r="QQW95" s="516"/>
      <c r="QQX95" s="516"/>
      <c r="QQY95" s="516"/>
      <c r="QQZ95" s="516"/>
      <c r="QRA95" s="516"/>
      <c r="QRB95" s="516"/>
      <c r="QRC95" s="516"/>
      <c r="QRD95" s="516"/>
      <c r="QRE95" s="516"/>
      <c r="QRF95" s="516"/>
      <c r="QRG95" s="516"/>
      <c r="QRH95" s="516"/>
      <c r="QRI95" s="516"/>
      <c r="QRJ95" s="516"/>
      <c r="QRK95" s="516"/>
      <c r="QRL95" s="516"/>
      <c r="QRM95" s="516"/>
      <c r="QRN95" s="516"/>
      <c r="QRO95" s="516"/>
      <c r="QRP95" s="516"/>
      <c r="QRQ95" s="516"/>
      <c r="QRR95" s="516"/>
      <c r="QRS95" s="516"/>
      <c r="QRT95" s="516"/>
      <c r="QRU95" s="516"/>
      <c r="QRV95" s="516"/>
      <c r="QRW95" s="516"/>
      <c r="QRX95" s="516"/>
      <c r="QRY95" s="516"/>
      <c r="QRZ95" s="516"/>
      <c r="QSA95" s="516"/>
      <c r="QSB95" s="516"/>
      <c r="QSC95" s="516"/>
      <c r="QSD95" s="516"/>
      <c r="QSE95" s="516"/>
      <c r="QSF95" s="516"/>
      <c r="QSG95" s="516"/>
      <c r="QSH95" s="516"/>
      <c r="QSI95" s="516"/>
      <c r="QSJ95" s="516"/>
      <c r="QSK95" s="516"/>
      <c r="QSL95" s="516"/>
      <c r="QSM95" s="516"/>
      <c r="QSN95" s="516"/>
      <c r="QSO95" s="516"/>
      <c r="QSP95" s="516"/>
      <c r="QSQ95" s="516"/>
      <c r="QSR95" s="516"/>
      <c r="QSS95" s="516"/>
      <c r="QST95" s="516"/>
      <c r="QSU95" s="516"/>
      <c r="QSV95" s="516"/>
      <c r="QSW95" s="516"/>
      <c r="QSX95" s="516"/>
      <c r="QSY95" s="516"/>
      <c r="QSZ95" s="516"/>
      <c r="QTA95" s="516"/>
      <c r="QTB95" s="516"/>
      <c r="QTC95" s="516"/>
      <c r="QTD95" s="516"/>
      <c r="QTE95" s="516"/>
      <c r="QTF95" s="516"/>
      <c r="QTG95" s="516"/>
      <c r="QTH95" s="516"/>
      <c r="QTI95" s="516"/>
      <c r="QTJ95" s="516"/>
      <c r="QTK95" s="516"/>
      <c r="QTL95" s="516"/>
      <c r="QTM95" s="516"/>
      <c r="QTN95" s="516"/>
      <c r="QTO95" s="516"/>
      <c r="QTP95" s="516"/>
      <c r="QTQ95" s="516"/>
      <c r="QTR95" s="516"/>
      <c r="QTS95" s="516"/>
      <c r="QTT95" s="516"/>
      <c r="QTU95" s="516"/>
      <c r="QTV95" s="516"/>
      <c r="QTW95" s="516"/>
      <c r="QTX95" s="516"/>
      <c r="QTY95" s="516"/>
      <c r="QTZ95" s="516"/>
      <c r="QUA95" s="516"/>
      <c r="QUB95" s="516"/>
      <c r="QUC95" s="516"/>
      <c r="QUD95" s="516"/>
      <c r="QUE95" s="516"/>
      <c r="QUF95" s="516"/>
      <c r="QUG95" s="516"/>
      <c r="QUH95" s="516"/>
      <c r="QUI95" s="516"/>
      <c r="QUJ95" s="516"/>
      <c r="QUK95" s="516"/>
      <c r="QUL95" s="516"/>
      <c r="QUM95" s="516"/>
      <c r="QUN95" s="516"/>
      <c r="QUO95" s="516"/>
      <c r="QUP95" s="516"/>
      <c r="QUQ95" s="516"/>
      <c r="QUR95" s="516"/>
      <c r="QUS95" s="516"/>
      <c r="QUT95" s="516"/>
      <c r="QUU95" s="516"/>
      <c r="QUV95" s="516"/>
      <c r="QUW95" s="516"/>
      <c r="QUX95" s="516"/>
      <c r="QUY95" s="516"/>
      <c r="QUZ95" s="516"/>
      <c r="QVA95" s="516"/>
      <c r="QVB95" s="516"/>
      <c r="QVC95" s="516"/>
      <c r="QVD95" s="516"/>
      <c r="QVE95" s="516"/>
      <c r="QVF95" s="516"/>
      <c r="QVG95" s="516"/>
      <c r="QVH95" s="516"/>
      <c r="QVI95" s="516"/>
      <c r="QVJ95" s="516"/>
      <c r="QVK95" s="516"/>
      <c r="QVL95" s="516"/>
      <c r="QVM95" s="516"/>
      <c r="QVN95" s="516"/>
      <c r="QVO95" s="516"/>
      <c r="QVP95" s="516"/>
      <c r="QVQ95" s="516"/>
      <c r="QVR95" s="516"/>
      <c r="QVS95" s="516"/>
      <c r="QVT95" s="516"/>
      <c r="QVU95" s="516"/>
      <c r="QVV95" s="516"/>
      <c r="QVW95" s="516"/>
      <c r="QVX95" s="516"/>
      <c r="QVY95" s="516"/>
      <c r="QVZ95" s="516"/>
      <c r="QWA95" s="516"/>
      <c r="QWB95" s="516"/>
      <c r="QWC95" s="516"/>
      <c r="QWD95" s="516"/>
      <c r="QWE95" s="516"/>
      <c r="QWF95" s="516"/>
      <c r="QWG95" s="516"/>
      <c r="QWH95" s="516"/>
      <c r="QWI95" s="516"/>
      <c r="QWJ95" s="516"/>
      <c r="QWK95" s="516"/>
      <c r="QWL95" s="516"/>
      <c r="QWM95" s="516"/>
      <c r="QWN95" s="516"/>
      <c r="QWO95" s="516"/>
      <c r="QWP95" s="516"/>
      <c r="QWQ95" s="516"/>
      <c r="QWR95" s="516"/>
      <c r="QWS95" s="516"/>
      <c r="QWT95" s="516"/>
      <c r="QWU95" s="516"/>
      <c r="QWV95" s="516"/>
      <c r="QWW95" s="516"/>
      <c r="QWX95" s="516"/>
      <c r="QWY95" s="516"/>
      <c r="QWZ95" s="516"/>
      <c r="QXA95" s="516"/>
      <c r="QXB95" s="516"/>
      <c r="QXC95" s="516"/>
      <c r="QXD95" s="516"/>
      <c r="QXE95" s="516"/>
      <c r="QXF95" s="516"/>
      <c r="QXG95" s="516"/>
      <c r="QXH95" s="516"/>
      <c r="QXI95" s="516"/>
      <c r="QXJ95" s="516"/>
      <c r="QXK95" s="516"/>
      <c r="QXL95" s="516"/>
      <c r="QXM95" s="516"/>
      <c r="QXN95" s="516"/>
      <c r="QXO95" s="516"/>
      <c r="QXP95" s="516"/>
      <c r="QXQ95" s="516"/>
      <c r="QXR95" s="516"/>
      <c r="QXS95" s="516"/>
      <c r="QXT95" s="516"/>
      <c r="QXU95" s="516"/>
      <c r="QXV95" s="516"/>
      <c r="QXW95" s="516"/>
      <c r="QXX95" s="516"/>
      <c r="QXY95" s="516"/>
      <c r="QXZ95" s="516"/>
      <c r="QYA95" s="516"/>
      <c r="QYB95" s="516"/>
      <c r="QYC95" s="516"/>
      <c r="QYD95" s="516"/>
      <c r="QYE95" s="516"/>
      <c r="QYF95" s="516"/>
      <c r="QYG95" s="516"/>
      <c r="QYH95" s="516"/>
      <c r="QYI95" s="516"/>
      <c r="QYJ95" s="516"/>
      <c r="QYK95" s="516"/>
      <c r="QYL95" s="516"/>
      <c r="QYM95" s="516"/>
      <c r="QYN95" s="516"/>
      <c r="QYO95" s="516"/>
      <c r="QYP95" s="516"/>
      <c r="QYQ95" s="516"/>
      <c r="QYR95" s="516"/>
      <c r="QYS95" s="516"/>
      <c r="QYT95" s="516"/>
      <c r="QYU95" s="516"/>
      <c r="QYV95" s="516"/>
      <c r="QYW95" s="516"/>
      <c r="QYX95" s="516"/>
      <c r="QYY95" s="516"/>
      <c r="QYZ95" s="516"/>
      <c r="QZA95" s="516"/>
      <c r="QZB95" s="516"/>
      <c r="QZC95" s="516"/>
      <c r="QZD95" s="516"/>
      <c r="QZE95" s="516"/>
      <c r="QZF95" s="516"/>
      <c r="QZG95" s="516"/>
      <c r="QZH95" s="516"/>
      <c r="QZI95" s="516"/>
      <c r="QZJ95" s="516"/>
      <c r="QZK95" s="516"/>
      <c r="QZL95" s="516"/>
      <c r="QZM95" s="516"/>
      <c r="QZN95" s="516"/>
      <c r="QZO95" s="516"/>
      <c r="QZP95" s="516"/>
      <c r="QZQ95" s="516"/>
      <c r="QZR95" s="516"/>
      <c r="QZS95" s="516"/>
      <c r="QZT95" s="516"/>
      <c r="QZU95" s="516"/>
      <c r="QZV95" s="516"/>
      <c r="QZW95" s="516"/>
      <c r="QZX95" s="516"/>
      <c r="QZY95" s="516"/>
      <c r="QZZ95" s="516"/>
      <c r="RAA95" s="516"/>
      <c r="RAB95" s="516"/>
      <c r="RAC95" s="516"/>
      <c r="RAD95" s="516"/>
      <c r="RAE95" s="516"/>
      <c r="RAF95" s="516"/>
      <c r="RAG95" s="516"/>
      <c r="RAH95" s="516"/>
      <c r="RAI95" s="516"/>
      <c r="RAJ95" s="516"/>
      <c r="RAK95" s="516"/>
      <c r="RAL95" s="516"/>
      <c r="RAM95" s="516"/>
      <c r="RAN95" s="516"/>
      <c r="RAO95" s="516"/>
      <c r="RAP95" s="516"/>
      <c r="RAQ95" s="516"/>
      <c r="RAR95" s="516"/>
      <c r="RAS95" s="516"/>
      <c r="RAT95" s="516"/>
      <c r="RAU95" s="516"/>
      <c r="RAV95" s="516"/>
      <c r="RAW95" s="516"/>
      <c r="RAX95" s="516"/>
      <c r="RAY95" s="516"/>
      <c r="RAZ95" s="516"/>
      <c r="RBA95" s="516"/>
      <c r="RBB95" s="516"/>
      <c r="RBC95" s="516"/>
      <c r="RBD95" s="516"/>
      <c r="RBE95" s="516"/>
      <c r="RBF95" s="516"/>
      <c r="RBG95" s="516"/>
      <c r="RBH95" s="516"/>
      <c r="RBI95" s="516"/>
      <c r="RBJ95" s="516"/>
      <c r="RBK95" s="516"/>
      <c r="RBL95" s="516"/>
      <c r="RBM95" s="516"/>
      <c r="RBN95" s="516"/>
      <c r="RBO95" s="516"/>
      <c r="RBP95" s="516"/>
      <c r="RBQ95" s="516"/>
      <c r="RBR95" s="516"/>
      <c r="RBS95" s="516"/>
      <c r="RBT95" s="516"/>
      <c r="RBU95" s="516"/>
      <c r="RBV95" s="516"/>
      <c r="RBW95" s="516"/>
      <c r="RBX95" s="516"/>
      <c r="RBY95" s="516"/>
      <c r="RBZ95" s="516"/>
      <c r="RCA95" s="516"/>
      <c r="RCB95" s="516"/>
      <c r="RCC95" s="516"/>
      <c r="RCD95" s="516"/>
      <c r="RCE95" s="516"/>
      <c r="RCF95" s="516"/>
      <c r="RCG95" s="516"/>
      <c r="RCH95" s="516"/>
      <c r="RCI95" s="516"/>
      <c r="RCJ95" s="516"/>
      <c r="RCK95" s="516"/>
      <c r="RCL95" s="516"/>
      <c r="RCM95" s="516"/>
      <c r="RCN95" s="516"/>
      <c r="RCO95" s="516"/>
      <c r="RCP95" s="516"/>
      <c r="RCQ95" s="516"/>
      <c r="RCR95" s="516"/>
      <c r="RCS95" s="516"/>
      <c r="RCT95" s="516"/>
      <c r="RCU95" s="516"/>
      <c r="RCV95" s="516"/>
      <c r="RCW95" s="516"/>
      <c r="RCX95" s="516"/>
      <c r="RCY95" s="516"/>
      <c r="RCZ95" s="516"/>
      <c r="RDA95" s="516"/>
      <c r="RDB95" s="516"/>
      <c r="RDC95" s="516"/>
      <c r="RDD95" s="516"/>
      <c r="RDE95" s="516"/>
      <c r="RDF95" s="516"/>
      <c r="RDG95" s="516"/>
      <c r="RDH95" s="516"/>
      <c r="RDI95" s="516"/>
      <c r="RDJ95" s="516"/>
      <c r="RDK95" s="516"/>
      <c r="RDL95" s="516"/>
      <c r="RDM95" s="516"/>
      <c r="RDN95" s="516"/>
      <c r="RDO95" s="516"/>
      <c r="RDP95" s="516"/>
      <c r="RDQ95" s="516"/>
      <c r="RDR95" s="516"/>
      <c r="RDS95" s="516"/>
      <c r="RDT95" s="516"/>
      <c r="RDU95" s="516"/>
      <c r="RDV95" s="516"/>
      <c r="RDW95" s="516"/>
      <c r="RDX95" s="516"/>
      <c r="RDY95" s="516"/>
      <c r="RDZ95" s="516"/>
      <c r="REA95" s="516"/>
      <c r="REB95" s="516"/>
      <c r="REC95" s="516"/>
      <c r="RED95" s="516"/>
      <c r="REE95" s="516"/>
      <c r="REF95" s="516"/>
      <c r="REG95" s="516"/>
      <c r="REH95" s="516"/>
      <c r="REI95" s="516"/>
      <c r="REJ95" s="516"/>
      <c r="REK95" s="516"/>
      <c r="REL95" s="516"/>
      <c r="REM95" s="516"/>
      <c r="REN95" s="516"/>
      <c r="REO95" s="516"/>
      <c r="REP95" s="516"/>
      <c r="REQ95" s="516"/>
      <c r="RER95" s="516"/>
      <c r="RES95" s="516"/>
      <c r="RET95" s="516"/>
      <c r="REU95" s="516"/>
      <c r="REV95" s="516"/>
      <c r="REW95" s="516"/>
      <c r="REX95" s="516"/>
      <c r="REY95" s="516"/>
      <c r="REZ95" s="516"/>
      <c r="RFA95" s="516"/>
      <c r="RFB95" s="516"/>
      <c r="RFC95" s="516"/>
      <c r="RFD95" s="516"/>
      <c r="RFE95" s="516"/>
      <c r="RFF95" s="516"/>
      <c r="RFG95" s="516"/>
      <c r="RFH95" s="516"/>
      <c r="RFI95" s="516"/>
      <c r="RFJ95" s="516"/>
      <c r="RFK95" s="516"/>
      <c r="RFL95" s="516"/>
      <c r="RFM95" s="516"/>
      <c r="RFN95" s="516"/>
      <c r="RFO95" s="516"/>
      <c r="RFP95" s="516"/>
      <c r="RFQ95" s="516"/>
      <c r="RFR95" s="516"/>
      <c r="RFS95" s="516"/>
      <c r="RFT95" s="516"/>
      <c r="RFU95" s="516"/>
      <c r="RFV95" s="516"/>
      <c r="RFW95" s="516"/>
      <c r="RFX95" s="516"/>
      <c r="RFY95" s="516"/>
      <c r="RFZ95" s="516"/>
      <c r="RGA95" s="516"/>
      <c r="RGB95" s="516"/>
      <c r="RGC95" s="516"/>
      <c r="RGD95" s="516"/>
      <c r="RGE95" s="516"/>
      <c r="RGF95" s="516"/>
      <c r="RGG95" s="516"/>
      <c r="RGH95" s="516"/>
      <c r="RGI95" s="516"/>
      <c r="RGJ95" s="516"/>
      <c r="RGK95" s="516"/>
      <c r="RGL95" s="516"/>
      <c r="RGM95" s="516"/>
      <c r="RGN95" s="516"/>
      <c r="RGO95" s="516"/>
      <c r="RGP95" s="516"/>
      <c r="RGQ95" s="516"/>
      <c r="RGR95" s="516"/>
      <c r="RGS95" s="516"/>
      <c r="RGT95" s="516"/>
      <c r="RGU95" s="516"/>
      <c r="RGV95" s="516"/>
      <c r="RGW95" s="516"/>
      <c r="RGX95" s="516"/>
      <c r="RGY95" s="516"/>
      <c r="RGZ95" s="516"/>
      <c r="RHA95" s="516"/>
      <c r="RHB95" s="516"/>
      <c r="RHC95" s="516"/>
      <c r="RHD95" s="516"/>
      <c r="RHE95" s="516"/>
      <c r="RHF95" s="516"/>
      <c r="RHG95" s="516"/>
      <c r="RHH95" s="516"/>
      <c r="RHI95" s="516"/>
      <c r="RHJ95" s="516"/>
      <c r="RHK95" s="516"/>
      <c r="RHL95" s="516"/>
      <c r="RHM95" s="516"/>
      <c r="RHN95" s="516"/>
      <c r="RHO95" s="516"/>
      <c r="RHP95" s="516"/>
      <c r="RHQ95" s="516"/>
      <c r="RHR95" s="516"/>
      <c r="RHS95" s="516"/>
      <c r="RHT95" s="516"/>
      <c r="RHU95" s="516"/>
      <c r="RHV95" s="516"/>
      <c r="RHW95" s="516"/>
      <c r="RHX95" s="516"/>
      <c r="RHY95" s="516"/>
      <c r="RHZ95" s="516"/>
      <c r="RIA95" s="516"/>
      <c r="RIB95" s="516"/>
      <c r="RIC95" s="516"/>
      <c r="RID95" s="516"/>
      <c r="RIE95" s="516"/>
      <c r="RIF95" s="516"/>
      <c r="RIG95" s="516"/>
      <c r="RIH95" s="516"/>
      <c r="RII95" s="516"/>
      <c r="RIJ95" s="516"/>
      <c r="RIK95" s="516"/>
      <c r="RIL95" s="516"/>
      <c r="RIM95" s="516"/>
      <c r="RIN95" s="516"/>
      <c r="RIO95" s="516"/>
      <c r="RIP95" s="516"/>
      <c r="RIQ95" s="516"/>
      <c r="RIR95" s="516"/>
      <c r="RIS95" s="516"/>
      <c r="RIT95" s="516"/>
      <c r="RIU95" s="516"/>
      <c r="RIV95" s="516"/>
      <c r="RIW95" s="516"/>
      <c r="RIX95" s="516"/>
      <c r="RIY95" s="516"/>
      <c r="RIZ95" s="516"/>
      <c r="RJA95" s="516"/>
      <c r="RJB95" s="516"/>
      <c r="RJC95" s="516"/>
      <c r="RJD95" s="516"/>
      <c r="RJE95" s="516"/>
      <c r="RJF95" s="516"/>
      <c r="RJG95" s="516"/>
      <c r="RJH95" s="516"/>
      <c r="RJI95" s="516"/>
      <c r="RJJ95" s="516"/>
      <c r="RJK95" s="516"/>
      <c r="RJL95" s="516"/>
      <c r="RJM95" s="516"/>
      <c r="RJN95" s="516"/>
      <c r="RJO95" s="516"/>
      <c r="RJP95" s="516"/>
      <c r="RJQ95" s="516"/>
      <c r="RJR95" s="516"/>
      <c r="RJS95" s="516"/>
      <c r="RJT95" s="516"/>
      <c r="RJU95" s="516"/>
      <c r="RJV95" s="516"/>
      <c r="RJW95" s="516"/>
      <c r="RJX95" s="516"/>
      <c r="RJY95" s="516"/>
      <c r="RJZ95" s="516"/>
      <c r="RKA95" s="516"/>
      <c r="RKB95" s="516"/>
      <c r="RKC95" s="516"/>
      <c r="RKD95" s="516"/>
      <c r="RKE95" s="516"/>
      <c r="RKF95" s="516"/>
      <c r="RKG95" s="516"/>
      <c r="RKH95" s="516"/>
      <c r="RKI95" s="516"/>
      <c r="RKJ95" s="516"/>
      <c r="RKK95" s="516"/>
      <c r="RKL95" s="516"/>
      <c r="RKM95" s="516"/>
      <c r="RKN95" s="516"/>
      <c r="RKO95" s="516"/>
      <c r="RKP95" s="516"/>
      <c r="RKQ95" s="516"/>
      <c r="RKR95" s="516"/>
      <c r="RKS95" s="516"/>
      <c r="RKT95" s="516"/>
      <c r="RKU95" s="516"/>
      <c r="RKV95" s="516"/>
      <c r="RKW95" s="516"/>
      <c r="RKX95" s="516"/>
      <c r="RKY95" s="516"/>
      <c r="RKZ95" s="516"/>
      <c r="RLA95" s="516"/>
      <c r="RLB95" s="516"/>
      <c r="RLC95" s="516"/>
      <c r="RLD95" s="516"/>
      <c r="RLE95" s="516"/>
      <c r="RLF95" s="516"/>
      <c r="RLG95" s="516"/>
      <c r="RLH95" s="516"/>
      <c r="RLI95" s="516"/>
      <c r="RLJ95" s="516"/>
      <c r="RLK95" s="516"/>
      <c r="RLL95" s="516"/>
      <c r="RLM95" s="516"/>
      <c r="RLN95" s="516"/>
      <c r="RLO95" s="516"/>
      <c r="RLP95" s="516"/>
      <c r="RLQ95" s="516"/>
      <c r="RLR95" s="516"/>
      <c r="RLS95" s="516"/>
      <c r="RLT95" s="516"/>
      <c r="RLU95" s="516"/>
      <c r="RLV95" s="516"/>
      <c r="RLW95" s="516"/>
      <c r="RLX95" s="516"/>
      <c r="RLY95" s="516"/>
      <c r="RLZ95" s="516"/>
      <c r="RMA95" s="516"/>
      <c r="RMB95" s="516"/>
      <c r="RMC95" s="516"/>
      <c r="RMD95" s="516"/>
      <c r="RME95" s="516"/>
      <c r="RMF95" s="516"/>
      <c r="RMG95" s="516"/>
      <c r="RMH95" s="516"/>
      <c r="RMI95" s="516"/>
      <c r="RMJ95" s="516"/>
      <c r="RMK95" s="516"/>
      <c r="RML95" s="516"/>
      <c r="RMM95" s="516"/>
      <c r="RMN95" s="516"/>
      <c r="RMO95" s="516"/>
      <c r="RMP95" s="516"/>
      <c r="RMQ95" s="516"/>
      <c r="RMR95" s="516"/>
      <c r="RMS95" s="516"/>
      <c r="RMT95" s="516"/>
      <c r="RMU95" s="516"/>
      <c r="RMV95" s="516"/>
      <c r="RMW95" s="516"/>
      <c r="RMX95" s="516"/>
      <c r="RMY95" s="516"/>
      <c r="RMZ95" s="516"/>
      <c r="RNA95" s="516"/>
      <c r="RNB95" s="516"/>
      <c r="RNC95" s="516"/>
      <c r="RND95" s="516"/>
      <c r="RNE95" s="516"/>
      <c r="RNF95" s="516"/>
      <c r="RNG95" s="516"/>
      <c r="RNH95" s="516"/>
      <c r="RNI95" s="516"/>
      <c r="RNJ95" s="516"/>
      <c r="RNK95" s="516"/>
      <c r="RNL95" s="516"/>
      <c r="RNM95" s="516"/>
      <c r="RNN95" s="516"/>
      <c r="RNO95" s="516"/>
      <c r="RNP95" s="516"/>
      <c r="RNQ95" s="516"/>
      <c r="RNR95" s="516"/>
      <c r="RNS95" s="516"/>
      <c r="RNT95" s="516"/>
      <c r="RNU95" s="516"/>
      <c r="RNV95" s="516"/>
      <c r="RNW95" s="516"/>
      <c r="RNX95" s="516"/>
      <c r="RNY95" s="516"/>
      <c r="RNZ95" s="516"/>
      <c r="ROA95" s="516"/>
      <c r="ROB95" s="516"/>
      <c r="ROC95" s="516"/>
      <c r="ROD95" s="516"/>
      <c r="ROE95" s="516"/>
      <c r="ROF95" s="516"/>
      <c r="ROG95" s="516"/>
      <c r="ROH95" s="516"/>
      <c r="ROI95" s="516"/>
      <c r="ROJ95" s="516"/>
      <c r="ROK95" s="516"/>
      <c r="ROL95" s="516"/>
      <c r="ROM95" s="516"/>
      <c r="RON95" s="516"/>
      <c r="ROO95" s="516"/>
      <c r="ROP95" s="516"/>
      <c r="ROQ95" s="516"/>
      <c r="ROR95" s="516"/>
      <c r="ROS95" s="516"/>
      <c r="ROT95" s="516"/>
      <c r="ROU95" s="516"/>
      <c r="ROV95" s="516"/>
      <c r="ROW95" s="516"/>
      <c r="ROX95" s="516"/>
      <c r="ROY95" s="516"/>
      <c r="ROZ95" s="516"/>
      <c r="RPA95" s="516"/>
      <c r="RPB95" s="516"/>
      <c r="RPC95" s="516"/>
      <c r="RPD95" s="516"/>
      <c r="RPE95" s="516"/>
      <c r="RPF95" s="516"/>
      <c r="RPG95" s="516"/>
      <c r="RPH95" s="516"/>
      <c r="RPI95" s="516"/>
      <c r="RPJ95" s="516"/>
      <c r="RPK95" s="516"/>
      <c r="RPL95" s="516"/>
      <c r="RPM95" s="516"/>
      <c r="RPN95" s="516"/>
      <c r="RPO95" s="516"/>
      <c r="RPP95" s="516"/>
      <c r="RPQ95" s="516"/>
      <c r="RPR95" s="516"/>
      <c r="RPS95" s="516"/>
      <c r="RPT95" s="516"/>
      <c r="RPU95" s="516"/>
      <c r="RPV95" s="516"/>
      <c r="RPW95" s="516"/>
      <c r="RPX95" s="516"/>
      <c r="RPY95" s="516"/>
      <c r="RPZ95" s="516"/>
      <c r="RQA95" s="516"/>
      <c r="RQB95" s="516"/>
      <c r="RQC95" s="516"/>
      <c r="RQD95" s="516"/>
      <c r="RQE95" s="516"/>
      <c r="RQF95" s="516"/>
      <c r="RQG95" s="516"/>
      <c r="RQH95" s="516"/>
      <c r="RQI95" s="516"/>
      <c r="RQJ95" s="516"/>
      <c r="RQK95" s="516"/>
      <c r="RQL95" s="516"/>
      <c r="RQM95" s="516"/>
      <c r="RQN95" s="516"/>
      <c r="RQO95" s="516"/>
      <c r="RQP95" s="516"/>
      <c r="RQQ95" s="516"/>
      <c r="RQR95" s="516"/>
      <c r="RQS95" s="516"/>
      <c r="RQT95" s="516"/>
      <c r="RQU95" s="516"/>
      <c r="RQV95" s="516"/>
      <c r="RQW95" s="516"/>
      <c r="RQX95" s="516"/>
      <c r="RQY95" s="516"/>
      <c r="RQZ95" s="516"/>
      <c r="RRA95" s="516"/>
      <c r="RRB95" s="516"/>
      <c r="RRC95" s="516"/>
      <c r="RRD95" s="516"/>
      <c r="RRE95" s="516"/>
      <c r="RRF95" s="516"/>
      <c r="RRG95" s="516"/>
      <c r="RRH95" s="516"/>
      <c r="RRI95" s="516"/>
      <c r="RRJ95" s="516"/>
      <c r="RRK95" s="516"/>
      <c r="RRL95" s="516"/>
      <c r="RRM95" s="516"/>
      <c r="RRN95" s="516"/>
      <c r="RRO95" s="516"/>
      <c r="RRP95" s="516"/>
      <c r="RRQ95" s="516"/>
      <c r="RRR95" s="516"/>
      <c r="RRS95" s="516"/>
      <c r="RRT95" s="516"/>
      <c r="RRU95" s="516"/>
      <c r="RRV95" s="516"/>
      <c r="RRW95" s="516"/>
      <c r="RRX95" s="516"/>
      <c r="RRY95" s="516"/>
      <c r="RRZ95" s="516"/>
      <c r="RSA95" s="516"/>
      <c r="RSB95" s="516"/>
      <c r="RSC95" s="516"/>
      <c r="RSD95" s="516"/>
      <c r="RSE95" s="516"/>
      <c r="RSF95" s="516"/>
      <c r="RSG95" s="516"/>
      <c r="RSH95" s="516"/>
      <c r="RSI95" s="516"/>
      <c r="RSJ95" s="516"/>
      <c r="RSK95" s="516"/>
      <c r="RSL95" s="516"/>
      <c r="RSM95" s="516"/>
      <c r="RSN95" s="516"/>
      <c r="RSO95" s="516"/>
      <c r="RSP95" s="516"/>
      <c r="RSQ95" s="516"/>
      <c r="RSR95" s="516"/>
      <c r="RSS95" s="516"/>
      <c r="RST95" s="516"/>
      <c r="RSU95" s="516"/>
      <c r="RSV95" s="516"/>
      <c r="RSW95" s="516"/>
      <c r="RSX95" s="516"/>
      <c r="RSY95" s="516"/>
      <c r="RSZ95" s="516"/>
      <c r="RTA95" s="516"/>
      <c r="RTB95" s="516"/>
      <c r="RTC95" s="516"/>
      <c r="RTD95" s="516"/>
      <c r="RTE95" s="516"/>
      <c r="RTF95" s="516"/>
      <c r="RTG95" s="516"/>
      <c r="RTH95" s="516"/>
      <c r="RTI95" s="516"/>
      <c r="RTJ95" s="516"/>
      <c r="RTK95" s="516"/>
      <c r="RTL95" s="516"/>
      <c r="RTM95" s="516"/>
      <c r="RTN95" s="516"/>
      <c r="RTO95" s="516"/>
      <c r="RTP95" s="516"/>
      <c r="RTQ95" s="516"/>
      <c r="RTR95" s="516"/>
      <c r="RTS95" s="516"/>
      <c r="RTT95" s="516"/>
      <c r="RTU95" s="516"/>
      <c r="RTV95" s="516"/>
      <c r="RTW95" s="516"/>
      <c r="RTX95" s="516"/>
      <c r="RTY95" s="516"/>
      <c r="RTZ95" s="516"/>
      <c r="RUA95" s="516"/>
      <c r="RUB95" s="516"/>
      <c r="RUC95" s="516"/>
      <c r="RUD95" s="516"/>
      <c r="RUE95" s="516"/>
      <c r="RUF95" s="516"/>
      <c r="RUG95" s="516"/>
      <c r="RUH95" s="516"/>
      <c r="RUI95" s="516"/>
      <c r="RUJ95" s="516"/>
      <c r="RUK95" s="516"/>
      <c r="RUL95" s="516"/>
      <c r="RUM95" s="516"/>
      <c r="RUN95" s="516"/>
      <c r="RUO95" s="516"/>
      <c r="RUP95" s="516"/>
      <c r="RUQ95" s="516"/>
      <c r="RUR95" s="516"/>
      <c r="RUS95" s="516"/>
      <c r="RUT95" s="516"/>
      <c r="RUU95" s="516"/>
      <c r="RUV95" s="516"/>
      <c r="RUW95" s="516"/>
      <c r="RUX95" s="516"/>
      <c r="RUY95" s="516"/>
      <c r="RUZ95" s="516"/>
      <c r="RVA95" s="516"/>
      <c r="RVB95" s="516"/>
      <c r="RVC95" s="516"/>
      <c r="RVD95" s="516"/>
      <c r="RVE95" s="516"/>
      <c r="RVF95" s="516"/>
      <c r="RVG95" s="516"/>
      <c r="RVH95" s="516"/>
      <c r="RVI95" s="516"/>
      <c r="RVJ95" s="516"/>
      <c r="RVK95" s="516"/>
      <c r="RVL95" s="516"/>
      <c r="RVM95" s="516"/>
      <c r="RVN95" s="516"/>
      <c r="RVO95" s="516"/>
      <c r="RVP95" s="516"/>
      <c r="RVQ95" s="516"/>
      <c r="RVR95" s="516"/>
      <c r="RVS95" s="516"/>
      <c r="RVT95" s="516"/>
      <c r="RVU95" s="516"/>
      <c r="RVV95" s="516"/>
      <c r="RVW95" s="516"/>
      <c r="RVX95" s="516"/>
      <c r="RVY95" s="516"/>
      <c r="RVZ95" s="516"/>
      <c r="RWA95" s="516"/>
      <c r="RWB95" s="516"/>
      <c r="RWC95" s="516"/>
      <c r="RWD95" s="516"/>
      <c r="RWE95" s="516"/>
      <c r="RWF95" s="516"/>
      <c r="RWG95" s="516"/>
      <c r="RWH95" s="516"/>
      <c r="RWI95" s="516"/>
      <c r="RWJ95" s="516"/>
      <c r="RWK95" s="516"/>
      <c r="RWL95" s="516"/>
      <c r="RWM95" s="516"/>
      <c r="RWN95" s="516"/>
      <c r="RWO95" s="516"/>
      <c r="RWP95" s="516"/>
      <c r="RWQ95" s="516"/>
      <c r="RWR95" s="516"/>
      <c r="RWS95" s="516"/>
      <c r="RWT95" s="516"/>
      <c r="RWU95" s="516"/>
      <c r="RWV95" s="516"/>
      <c r="RWW95" s="516"/>
      <c r="RWX95" s="516"/>
      <c r="RWY95" s="516"/>
      <c r="RWZ95" s="516"/>
      <c r="RXA95" s="516"/>
      <c r="RXB95" s="516"/>
      <c r="RXC95" s="516"/>
      <c r="RXD95" s="516"/>
      <c r="RXE95" s="516"/>
      <c r="RXF95" s="516"/>
      <c r="RXG95" s="516"/>
      <c r="RXH95" s="516"/>
      <c r="RXI95" s="516"/>
      <c r="RXJ95" s="516"/>
      <c r="RXK95" s="516"/>
      <c r="RXL95" s="516"/>
      <c r="RXM95" s="516"/>
      <c r="RXN95" s="516"/>
      <c r="RXO95" s="516"/>
      <c r="RXP95" s="516"/>
      <c r="RXQ95" s="516"/>
      <c r="RXR95" s="516"/>
      <c r="RXS95" s="516"/>
      <c r="RXT95" s="516"/>
      <c r="RXU95" s="516"/>
      <c r="RXV95" s="516"/>
      <c r="RXW95" s="516"/>
      <c r="RXX95" s="516"/>
      <c r="RXY95" s="516"/>
      <c r="RXZ95" s="516"/>
      <c r="RYA95" s="516"/>
      <c r="RYB95" s="516"/>
      <c r="RYC95" s="516"/>
      <c r="RYD95" s="516"/>
      <c r="RYE95" s="516"/>
      <c r="RYF95" s="516"/>
      <c r="RYG95" s="516"/>
      <c r="RYH95" s="516"/>
      <c r="RYI95" s="516"/>
      <c r="RYJ95" s="516"/>
      <c r="RYK95" s="516"/>
      <c r="RYL95" s="516"/>
      <c r="RYM95" s="516"/>
      <c r="RYN95" s="516"/>
      <c r="RYO95" s="516"/>
      <c r="RYP95" s="516"/>
      <c r="RYQ95" s="516"/>
      <c r="RYR95" s="516"/>
      <c r="RYS95" s="516"/>
      <c r="RYT95" s="516"/>
      <c r="RYU95" s="516"/>
      <c r="RYV95" s="516"/>
      <c r="RYW95" s="516"/>
      <c r="RYX95" s="516"/>
      <c r="RYY95" s="516"/>
      <c r="RYZ95" s="516"/>
      <c r="RZA95" s="516"/>
      <c r="RZB95" s="516"/>
      <c r="RZC95" s="516"/>
      <c r="RZD95" s="516"/>
      <c r="RZE95" s="516"/>
      <c r="RZF95" s="516"/>
      <c r="RZG95" s="516"/>
      <c r="RZH95" s="516"/>
      <c r="RZI95" s="516"/>
      <c r="RZJ95" s="516"/>
      <c r="RZK95" s="516"/>
      <c r="RZL95" s="516"/>
      <c r="RZM95" s="516"/>
      <c r="RZN95" s="516"/>
      <c r="RZO95" s="516"/>
      <c r="RZP95" s="516"/>
      <c r="RZQ95" s="516"/>
      <c r="RZR95" s="516"/>
      <c r="RZS95" s="516"/>
      <c r="RZT95" s="516"/>
      <c r="RZU95" s="516"/>
      <c r="RZV95" s="516"/>
      <c r="RZW95" s="516"/>
      <c r="RZX95" s="516"/>
      <c r="RZY95" s="516"/>
      <c r="RZZ95" s="516"/>
      <c r="SAA95" s="516"/>
      <c r="SAB95" s="516"/>
      <c r="SAC95" s="516"/>
      <c r="SAD95" s="516"/>
      <c r="SAE95" s="516"/>
      <c r="SAF95" s="516"/>
      <c r="SAG95" s="516"/>
      <c r="SAH95" s="516"/>
      <c r="SAI95" s="516"/>
      <c r="SAJ95" s="516"/>
      <c r="SAK95" s="516"/>
      <c r="SAL95" s="516"/>
      <c r="SAM95" s="516"/>
      <c r="SAN95" s="516"/>
      <c r="SAO95" s="516"/>
      <c r="SAP95" s="516"/>
      <c r="SAQ95" s="516"/>
      <c r="SAR95" s="516"/>
      <c r="SAS95" s="516"/>
      <c r="SAT95" s="516"/>
      <c r="SAU95" s="516"/>
      <c r="SAV95" s="516"/>
      <c r="SAW95" s="516"/>
      <c r="SAX95" s="516"/>
      <c r="SAY95" s="516"/>
      <c r="SAZ95" s="516"/>
      <c r="SBA95" s="516"/>
      <c r="SBB95" s="516"/>
      <c r="SBC95" s="516"/>
      <c r="SBD95" s="516"/>
      <c r="SBE95" s="516"/>
      <c r="SBF95" s="516"/>
      <c r="SBG95" s="516"/>
      <c r="SBH95" s="516"/>
      <c r="SBI95" s="516"/>
      <c r="SBJ95" s="516"/>
      <c r="SBK95" s="516"/>
      <c r="SBL95" s="516"/>
      <c r="SBM95" s="516"/>
      <c r="SBN95" s="516"/>
      <c r="SBO95" s="516"/>
      <c r="SBP95" s="516"/>
      <c r="SBQ95" s="516"/>
      <c r="SBR95" s="516"/>
      <c r="SBS95" s="516"/>
      <c r="SBT95" s="516"/>
      <c r="SBU95" s="516"/>
      <c r="SBV95" s="516"/>
      <c r="SBW95" s="516"/>
      <c r="SBX95" s="516"/>
      <c r="SBY95" s="516"/>
      <c r="SBZ95" s="516"/>
      <c r="SCA95" s="516"/>
      <c r="SCB95" s="516"/>
      <c r="SCC95" s="516"/>
      <c r="SCD95" s="516"/>
      <c r="SCE95" s="516"/>
      <c r="SCF95" s="516"/>
      <c r="SCG95" s="516"/>
      <c r="SCH95" s="516"/>
      <c r="SCI95" s="516"/>
      <c r="SCJ95" s="516"/>
      <c r="SCK95" s="516"/>
      <c r="SCL95" s="516"/>
      <c r="SCM95" s="516"/>
      <c r="SCN95" s="516"/>
      <c r="SCO95" s="516"/>
      <c r="SCP95" s="516"/>
      <c r="SCQ95" s="516"/>
      <c r="SCR95" s="516"/>
      <c r="SCS95" s="516"/>
      <c r="SCT95" s="516"/>
      <c r="SCU95" s="516"/>
      <c r="SCV95" s="516"/>
      <c r="SCW95" s="516"/>
      <c r="SCX95" s="516"/>
      <c r="SCY95" s="516"/>
      <c r="SCZ95" s="516"/>
      <c r="SDA95" s="516"/>
      <c r="SDB95" s="516"/>
      <c r="SDC95" s="516"/>
      <c r="SDD95" s="516"/>
      <c r="SDE95" s="516"/>
      <c r="SDF95" s="516"/>
      <c r="SDG95" s="516"/>
      <c r="SDH95" s="516"/>
      <c r="SDI95" s="516"/>
      <c r="SDJ95" s="516"/>
      <c r="SDK95" s="516"/>
      <c r="SDL95" s="516"/>
      <c r="SDM95" s="516"/>
      <c r="SDN95" s="516"/>
      <c r="SDO95" s="516"/>
      <c r="SDP95" s="516"/>
      <c r="SDQ95" s="516"/>
      <c r="SDR95" s="516"/>
      <c r="SDS95" s="516"/>
      <c r="SDT95" s="516"/>
      <c r="SDU95" s="516"/>
      <c r="SDV95" s="516"/>
      <c r="SDW95" s="516"/>
      <c r="SDX95" s="516"/>
      <c r="SDY95" s="516"/>
      <c r="SDZ95" s="516"/>
      <c r="SEA95" s="516"/>
      <c r="SEB95" s="516"/>
      <c r="SEC95" s="516"/>
      <c r="SED95" s="516"/>
      <c r="SEE95" s="516"/>
      <c r="SEF95" s="516"/>
      <c r="SEG95" s="516"/>
      <c r="SEH95" s="516"/>
      <c r="SEI95" s="516"/>
      <c r="SEJ95" s="516"/>
      <c r="SEK95" s="516"/>
      <c r="SEL95" s="516"/>
      <c r="SEM95" s="516"/>
      <c r="SEN95" s="516"/>
      <c r="SEO95" s="516"/>
      <c r="SEP95" s="516"/>
      <c r="SEQ95" s="516"/>
      <c r="SER95" s="516"/>
      <c r="SES95" s="516"/>
      <c r="SET95" s="516"/>
      <c r="SEU95" s="516"/>
      <c r="SEV95" s="516"/>
      <c r="SEW95" s="516"/>
      <c r="SEX95" s="516"/>
      <c r="SEY95" s="516"/>
      <c r="SEZ95" s="516"/>
      <c r="SFA95" s="516"/>
      <c r="SFB95" s="516"/>
      <c r="SFC95" s="516"/>
      <c r="SFD95" s="516"/>
      <c r="SFE95" s="516"/>
      <c r="SFF95" s="516"/>
      <c r="SFG95" s="516"/>
      <c r="SFH95" s="516"/>
      <c r="SFI95" s="516"/>
      <c r="SFJ95" s="516"/>
      <c r="SFK95" s="516"/>
      <c r="SFL95" s="516"/>
      <c r="SFM95" s="516"/>
      <c r="SFN95" s="516"/>
      <c r="SFO95" s="516"/>
      <c r="SFP95" s="516"/>
      <c r="SFQ95" s="516"/>
      <c r="SFR95" s="516"/>
      <c r="SFS95" s="516"/>
      <c r="SFT95" s="516"/>
      <c r="SFU95" s="516"/>
      <c r="SFV95" s="516"/>
      <c r="SFW95" s="516"/>
      <c r="SFX95" s="516"/>
      <c r="SFY95" s="516"/>
      <c r="SFZ95" s="516"/>
      <c r="SGA95" s="516"/>
      <c r="SGB95" s="516"/>
      <c r="SGC95" s="516"/>
      <c r="SGD95" s="516"/>
      <c r="SGE95" s="516"/>
      <c r="SGF95" s="516"/>
      <c r="SGG95" s="516"/>
      <c r="SGH95" s="516"/>
      <c r="SGI95" s="516"/>
      <c r="SGJ95" s="516"/>
      <c r="SGK95" s="516"/>
      <c r="SGL95" s="516"/>
      <c r="SGM95" s="516"/>
      <c r="SGN95" s="516"/>
      <c r="SGO95" s="516"/>
      <c r="SGP95" s="516"/>
      <c r="SGQ95" s="516"/>
      <c r="SGR95" s="516"/>
      <c r="SGS95" s="516"/>
      <c r="SGT95" s="516"/>
      <c r="SGU95" s="516"/>
      <c r="SGV95" s="516"/>
      <c r="SGW95" s="516"/>
      <c r="SGX95" s="516"/>
      <c r="SGY95" s="516"/>
      <c r="SGZ95" s="516"/>
      <c r="SHA95" s="516"/>
      <c r="SHB95" s="516"/>
      <c r="SHC95" s="516"/>
      <c r="SHD95" s="516"/>
      <c r="SHE95" s="516"/>
      <c r="SHF95" s="516"/>
      <c r="SHG95" s="516"/>
      <c r="SHH95" s="516"/>
      <c r="SHI95" s="516"/>
      <c r="SHJ95" s="516"/>
      <c r="SHK95" s="516"/>
      <c r="SHL95" s="516"/>
      <c r="SHM95" s="516"/>
      <c r="SHN95" s="516"/>
      <c r="SHO95" s="516"/>
      <c r="SHP95" s="516"/>
      <c r="SHQ95" s="516"/>
      <c r="SHR95" s="516"/>
      <c r="SHS95" s="516"/>
      <c r="SHT95" s="516"/>
      <c r="SHU95" s="516"/>
      <c r="SHV95" s="516"/>
      <c r="SHW95" s="516"/>
      <c r="SHX95" s="516"/>
      <c r="SHY95" s="516"/>
      <c r="SHZ95" s="516"/>
      <c r="SIA95" s="516"/>
      <c r="SIB95" s="516"/>
      <c r="SIC95" s="516"/>
      <c r="SID95" s="516"/>
      <c r="SIE95" s="516"/>
      <c r="SIF95" s="516"/>
      <c r="SIG95" s="516"/>
      <c r="SIH95" s="516"/>
      <c r="SII95" s="516"/>
      <c r="SIJ95" s="516"/>
      <c r="SIK95" s="516"/>
      <c r="SIL95" s="516"/>
      <c r="SIM95" s="516"/>
      <c r="SIN95" s="516"/>
      <c r="SIO95" s="516"/>
      <c r="SIP95" s="516"/>
      <c r="SIQ95" s="516"/>
      <c r="SIR95" s="516"/>
      <c r="SIS95" s="516"/>
      <c r="SIT95" s="516"/>
      <c r="SIU95" s="516"/>
      <c r="SIV95" s="516"/>
      <c r="SIW95" s="516"/>
      <c r="SIX95" s="516"/>
      <c r="SIY95" s="516"/>
      <c r="SIZ95" s="516"/>
      <c r="SJA95" s="516"/>
      <c r="SJB95" s="516"/>
      <c r="SJC95" s="516"/>
      <c r="SJD95" s="516"/>
      <c r="SJE95" s="516"/>
      <c r="SJF95" s="516"/>
      <c r="SJG95" s="516"/>
      <c r="SJH95" s="516"/>
      <c r="SJI95" s="516"/>
      <c r="SJJ95" s="516"/>
      <c r="SJK95" s="516"/>
      <c r="SJL95" s="516"/>
      <c r="SJM95" s="516"/>
      <c r="SJN95" s="516"/>
      <c r="SJO95" s="516"/>
      <c r="SJP95" s="516"/>
      <c r="SJQ95" s="516"/>
      <c r="SJR95" s="516"/>
      <c r="SJS95" s="516"/>
      <c r="SJT95" s="516"/>
      <c r="SJU95" s="516"/>
      <c r="SJV95" s="516"/>
      <c r="SJW95" s="516"/>
      <c r="SJX95" s="516"/>
      <c r="SJY95" s="516"/>
      <c r="SJZ95" s="516"/>
      <c r="SKA95" s="516"/>
      <c r="SKB95" s="516"/>
      <c r="SKC95" s="516"/>
      <c r="SKD95" s="516"/>
      <c r="SKE95" s="516"/>
      <c r="SKF95" s="516"/>
      <c r="SKG95" s="516"/>
      <c r="SKH95" s="516"/>
      <c r="SKI95" s="516"/>
      <c r="SKJ95" s="516"/>
      <c r="SKK95" s="516"/>
      <c r="SKL95" s="516"/>
      <c r="SKM95" s="516"/>
      <c r="SKN95" s="516"/>
      <c r="SKO95" s="516"/>
      <c r="SKP95" s="516"/>
      <c r="SKQ95" s="516"/>
      <c r="SKR95" s="516"/>
      <c r="SKS95" s="516"/>
      <c r="SKT95" s="516"/>
      <c r="SKU95" s="516"/>
      <c r="SKV95" s="516"/>
      <c r="SKW95" s="516"/>
      <c r="SKX95" s="516"/>
      <c r="SKY95" s="516"/>
      <c r="SKZ95" s="516"/>
      <c r="SLA95" s="516"/>
      <c r="SLB95" s="516"/>
      <c r="SLC95" s="516"/>
      <c r="SLD95" s="516"/>
      <c r="SLE95" s="516"/>
      <c r="SLF95" s="516"/>
      <c r="SLG95" s="516"/>
      <c r="SLH95" s="516"/>
      <c r="SLI95" s="516"/>
      <c r="SLJ95" s="516"/>
      <c r="SLK95" s="516"/>
      <c r="SLL95" s="516"/>
      <c r="SLM95" s="516"/>
      <c r="SLN95" s="516"/>
      <c r="SLO95" s="516"/>
      <c r="SLP95" s="516"/>
      <c r="SLQ95" s="516"/>
      <c r="SLR95" s="516"/>
      <c r="SLS95" s="516"/>
      <c r="SLT95" s="516"/>
      <c r="SLU95" s="516"/>
      <c r="SLV95" s="516"/>
      <c r="SLW95" s="516"/>
      <c r="SLX95" s="516"/>
      <c r="SLY95" s="516"/>
      <c r="SLZ95" s="516"/>
      <c r="SMA95" s="516"/>
      <c r="SMB95" s="516"/>
      <c r="SMC95" s="516"/>
      <c r="SMD95" s="516"/>
      <c r="SME95" s="516"/>
      <c r="SMF95" s="516"/>
      <c r="SMG95" s="516"/>
      <c r="SMH95" s="516"/>
      <c r="SMI95" s="516"/>
      <c r="SMJ95" s="516"/>
      <c r="SMK95" s="516"/>
      <c r="SML95" s="516"/>
      <c r="SMM95" s="516"/>
      <c r="SMN95" s="516"/>
      <c r="SMO95" s="516"/>
      <c r="SMP95" s="516"/>
      <c r="SMQ95" s="516"/>
      <c r="SMR95" s="516"/>
      <c r="SMS95" s="516"/>
      <c r="SMT95" s="516"/>
      <c r="SMU95" s="516"/>
      <c r="SMV95" s="516"/>
      <c r="SMW95" s="516"/>
      <c r="SMX95" s="516"/>
      <c r="SMY95" s="516"/>
      <c r="SMZ95" s="516"/>
      <c r="SNA95" s="516"/>
      <c r="SNB95" s="516"/>
      <c r="SNC95" s="516"/>
      <c r="SND95" s="516"/>
      <c r="SNE95" s="516"/>
      <c r="SNF95" s="516"/>
      <c r="SNG95" s="516"/>
      <c r="SNH95" s="516"/>
      <c r="SNI95" s="516"/>
      <c r="SNJ95" s="516"/>
      <c r="SNK95" s="516"/>
      <c r="SNL95" s="516"/>
      <c r="SNM95" s="516"/>
      <c r="SNN95" s="516"/>
      <c r="SNO95" s="516"/>
      <c r="SNP95" s="516"/>
      <c r="SNQ95" s="516"/>
      <c r="SNR95" s="516"/>
      <c r="SNS95" s="516"/>
      <c r="SNT95" s="516"/>
      <c r="SNU95" s="516"/>
      <c r="SNV95" s="516"/>
      <c r="SNW95" s="516"/>
      <c r="SNX95" s="516"/>
      <c r="SNY95" s="516"/>
      <c r="SNZ95" s="516"/>
      <c r="SOA95" s="516"/>
      <c r="SOB95" s="516"/>
      <c r="SOC95" s="516"/>
      <c r="SOD95" s="516"/>
      <c r="SOE95" s="516"/>
      <c r="SOF95" s="516"/>
      <c r="SOG95" s="516"/>
      <c r="SOH95" s="516"/>
      <c r="SOI95" s="516"/>
      <c r="SOJ95" s="516"/>
      <c r="SOK95" s="516"/>
      <c r="SOL95" s="516"/>
      <c r="SOM95" s="516"/>
      <c r="SON95" s="516"/>
      <c r="SOO95" s="516"/>
      <c r="SOP95" s="516"/>
      <c r="SOQ95" s="516"/>
      <c r="SOR95" s="516"/>
      <c r="SOS95" s="516"/>
      <c r="SOT95" s="516"/>
      <c r="SOU95" s="516"/>
      <c r="SOV95" s="516"/>
      <c r="SOW95" s="516"/>
      <c r="SOX95" s="516"/>
      <c r="SOY95" s="516"/>
      <c r="SOZ95" s="516"/>
      <c r="SPA95" s="516"/>
      <c r="SPB95" s="516"/>
      <c r="SPC95" s="516"/>
      <c r="SPD95" s="516"/>
      <c r="SPE95" s="516"/>
      <c r="SPF95" s="516"/>
      <c r="SPG95" s="516"/>
      <c r="SPH95" s="516"/>
      <c r="SPI95" s="516"/>
      <c r="SPJ95" s="516"/>
      <c r="SPK95" s="516"/>
      <c r="SPL95" s="516"/>
      <c r="SPM95" s="516"/>
      <c r="SPN95" s="516"/>
      <c r="SPO95" s="516"/>
      <c r="SPP95" s="516"/>
      <c r="SPQ95" s="516"/>
      <c r="SPR95" s="516"/>
      <c r="SPS95" s="516"/>
      <c r="SPT95" s="516"/>
      <c r="SPU95" s="516"/>
      <c r="SPV95" s="516"/>
      <c r="SPW95" s="516"/>
      <c r="SPX95" s="516"/>
      <c r="SPY95" s="516"/>
      <c r="SPZ95" s="516"/>
      <c r="SQA95" s="516"/>
      <c r="SQB95" s="516"/>
      <c r="SQC95" s="516"/>
      <c r="SQD95" s="516"/>
      <c r="SQE95" s="516"/>
      <c r="SQF95" s="516"/>
      <c r="SQG95" s="516"/>
      <c r="SQH95" s="516"/>
      <c r="SQI95" s="516"/>
      <c r="SQJ95" s="516"/>
      <c r="SQK95" s="516"/>
      <c r="SQL95" s="516"/>
      <c r="SQM95" s="516"/>
      <c r="SQN95" s="516"/>
      <c r="SQO95" s="516"/>
      <c r="SQP95" s="516"/>
      <c r="SQQ95" s="516"/>
      <c r="SQR95" s="516"/>
      <c r="SQS95" s="516"/>
      <c r="SQT95" s="516"/>
      <c r="SQU95" s="516"/>
      <c r="SQV95" s="516"/>
      <c r="SQW95" s="516"/>
      <c r="SQX95" s="516"/>
      <c r="SQY95" s="516"/>
      <c r="SQZ95" s="516"/>
      <c r="SRA95" s="516"/>
      <c r="SRB95" s="516"/>
      <c r="SRC95" s="516"/>
      <c r="SRD95" s="516"/>
      <c r="SRE95" s="516"/>
      <c r="SRF95" s="516"/>
      <c r="SRG95" s="516"/>
      <c r="SRH95" s="516"/>
      <c r="SRI95" s="516"/>
      <c r="SRJ95" s="516"/>
      <c r="SRK95" s="516"/>
      <c r="SRL95" s="516"/>
      <c r="SRM95" s="516"/>
      <c r="SRN95" s="516"/>
      <c r="SRO95" s="516"/>
      <c r="SRP95" s="516"/>
      <c r="SRQ95" s="516"/>
      <c r="SRR95" s="516"/>
      <c r="SRS95" s="516"/>
      <c r="SRT95" s="516"/>
      <c r="SRU95" s="516"/>
      <c r="SRV95" s="516"/>
      <c r="SRW95" s="516"/>
      <c r="SRX95" s="516"/>
      <c r="SRY95" s="516"/>
      <c r="SRZ95" s="516"/>
      <c r="SSA95" s="516"/>
      <c r="SSB95" s="516"/>
      <c r="SSC95" s="516"/>
      <c r="SSD95" s="516"/>
      <c r="SSE95" s="516"/>
      <c r="SSF95" s="516"/>
      <c r="SSG95" s="516"/>
      <c r="SSH95" s="516"/>
      <c r="SSI95" s="516"/>
      <c r="SSJ95" s="516"/>
      <c r="SSK95" s="516"/>
      <c r="SSL95" s="516"/>
      <c r="SSM95" s="516"/>
      <c r="SSN95" s="516"/>
      <c r="SSO95" s="516"/>
      <c r="SSP95" s="516"/>
      <c r="SSQ95" s="516"/>
      <c r="SSR95" s="516"/>
      <c r="SSS95" s="516"/>
      <c r="SST95" s="516"/>
      <c r="SSU95" s="516"/>
      <c r="SSV95" s="516"/>
      <c r="SSW95" s="516"/>
      <c r="SSX95" s="516"/>
      <c r="SSY95" s="516"/>
      <c r="SSZ95" s="516"/>
      <c r="STA95" s="516"/>
      <c r="STB95" s="516"/>
      <c r="STC95" s="516"/>
      <c r="STD95" s="516"/>
      <c r="STE95" s="516"/>
      <c r="STF95" s="516"/>
      <c r="STG95" s="516"/>
      <c r="STH95" s="516"/>
      <c r="STI95" s="516"/>
      <c r="STJ95" s="516"/>
      <c r="STK95" s="516"/>
      <c r="STL95" s="516"/>
      <c r="STM95" s="516"/>
      <c r="STN95" s="516"/>
      <c r="STO95" s="516"/>
      <c r="STP95" s="516"/>
      <c r="STQ95" s="516"/>
      <c r="STR95" s="516"/>
      <c r="STS95" s="516"/>
      <c r="STT95" s="516"/>
      <c r="STU95" s="516"/>
      <c r="STV95" s="516"/>
      <c r="STW95" s="516"/>
      <c r="STX95" s="516"/>
      <c r="STY95" s="516"/>
      <c r="STZ95" s="516"/>
      <c r="SUA95" s="516"/>
      <c r="SUB95" s="516"/>
      <c r="SUC95" s="516"/>
      <c r="SUD95" s="516"/>
      <c r="SUE95" s="516"/>
      <c r="SUF95" s="516"/>
      <c r="SUG95" s="516"/>
      <c r="SUH95" s="516"/>
      <c r="SUI95" s="516"/>
      <c r="SUJ95" s="516"/>
      <c r="SUK95" s="516"/>
      <c r="SUL95" s="516"/>
      <c r="SUM95" s="516"/>
      <c r="SUN95" s="516"/>
      <c r="SUO95" s="516"/>
      <c r="SUP95" s="516"/>
      <c r="SUQ95" s="516"/>
      <c r="SUR95" s="516"/>
      <c r="SUS95" s="516"/>
      <c r="SUT95" s="516"/>
      <c r="SUU95" s="516"/>
      <c r="SUV95" s="516"/>
      <c r="SUW95" s="516"/>
      <c r="SUX95" s="516"/>
      <c r="SUY95" s="516"/>
      <c r="SUZ95" s="516"/>
      <c r="SVA95" s="516"/>
      <c r="SVB95" s="516"/>
      <c r="SVC95" s="516"/>
      <c r="SVD95" s="516"/>
      <c r="SVE95" s="516"/>
      <c r="SVF95" s="516"/>
      <c r="SVG95" s="516"/>
      <c r="SVH95" s="516"/>
      <c r="SVI95" s="516"/>
      <c r="SVJ95" s="516"/>
      <c r="SVK95" s="516"/>
      <c r="SVL95" s="516"/>
      <c r="SVM95" s="516"/>
      <c r="SVN95" s="516"/>
      <c r="SVO95" s="516"/>
      <c r="SVP95" s="516"/>
      <c r="SVQ95" s="516"/>
      <c r="SVR95" s="516"/>
      <c r="SVS95" s="516"/>
      <c r="SVT95" s="516"/>
      <c r="SVU95" s="516"/>
      <c r="SVV95" s="516"/>
      <c r="SVW95" s="516"/>
      <c r="SVX95" s="516"/>
      <c r="SVY95" s="516"/>
      <c r="SVZ95" s="516"/>
      <c r="SWA95" s="516"/>
      <c r="SWB95" s="516"/>
      <c r="SWC95" s="516"/>
      <c r="SWD95" s="516"/>
      <c r="SWE95" s="516"/>
      <c r="SWF95" s="516"/>
      <c r="SWG95" s="516"/>
      <c r="SWH95" s="516"/>
      <c r="SWI95" s="516"/>
      <c r="SWJ95" s="516"/>
      <c r="SWK95" s="516"/>
      <c r="SWL95" s="516"/>
      <c r="SWM95" s="516"/>
      <c r="SWN95" s="516"/>
      <c r="SWO95" s="516"/>
      <c r="SWP95" s="516"/>
      <c r="SWQ95" s="516"/>
      <c r="SWR95" s="516"/>
      <c r="SWS95" s="516"/>
      <c r="SWT95" s="516"/>
      <c r="SWU95" s="516"/>
      <c r="SWV95" s="516"/>
      <c r="SWW95" s="516"/>
      <c r="SWX95" s="516"/>
      <c r="SWY95" s="516"/>
      <c r="SWZ95" s="516"/>
      <c r="SXA95" s="516"/>
      <c r="SXB95" s="516"/>
      <c r="SXC95" s="516"/>
      <c r="SXD95" s="516"/>
      <c r="SXE95" s="516"/>
      <c r="SXF95" s="516"/>
      <c r="SXG95" s="516"/>
      <c r="SXH95" s="516"/>
      <c r="SXI95" s="516"/>
      <c r="SXJ95" s="516"/>
      <c r="SXK95" s="516"/>
      <c r="SXL95" s="516"/>
      <c r="SXM95" s="516"/>
      <c r="SXN95" s="516"/>
      <c r="SXO95" s="516"/>
      <c r="SXP95" s="516"/>
      <c r="SXQ95" s="516"/>
      <c r="SXR95" s="516"/>
      <c r="SXS95" s="516"/>
      <c r="SXT95" s="516"/>
      <c r="SXU95" s="516"/>
      <c r="SXV95" s="516"/>
      <c r="SXW95" s="516"/>
      <c r="SXX95" s="516"/>
      <c r="SXY95" s="516"/>
      <c r="SXZ95" s="516"/>
      <c r="SYA95" s="516"/>
      <c r="SYB95" s="516"/>
      <c r="SYC95" s="516"/>
      <c r="SYD95" s="516"/>
      <c r="SYE95" s="516"/>
      <c r="SYF95" s="516"/>
      <c r="SYG95" s="516"/>
      <c r="SYH95" s="516"/>
      <c r="SYI95" s="516"/>
      <c r="SYJ95" s="516"/>
      <c r="SYK95" s="516"/>
      <c r="SYL95" s="516"/>
      <c r="SYM95" s="516"/>
      <c r="SYN95" s="516"/>
      <c r="SYO95" s="516"/>
      <c r="SYP95" s="516"/>
      <c r="SYQ95" s="516"/>
      <c r="SYR95" s="516"/>
      <c r="SYS95" s="516"/>
      <c r="SYT95" s="516"/>
      <c r="SYU95" s="516"/>
      <c r="SYV95" s="516"/>
      <c r="SYW95" s="516"/>
      <c r="SYX95" s="516"/>
      <c r="SYY95" s="516"/>
      <c r="SYZ95" s="516"/>
      <c r="SZA95" s="516"/>
      <c r="SZB95" s="516"/>
      <c r="SZC95" s="516"/>
      <c r="SZD95" s="516"/>
      <c r="SZE95" s="516"/>
      <c r="SZF95" s="516"/>
      <c r="SZG95" s="516"/>
      <c r="SZH95" s="516"/>
      <c r="SZI95" s="516"/>
      <c r="SZJ95" s="516"/>
      <c r="SZK95" s="516"/>
      <c r="SZL95" s="516"/>
      <c r="SZM95" s="516"/>
      <c r="SZN95" s="516"/>
      <c r="SZO95" s="516"/>
      <c r="SZP95" s="516"/>
      <c r="SZQ95" s="516"/>
      <c r="SZR95" s="516"/>
      <c r="SZS95" s="516"/>
      <c r="SZT95" s="516"/>
      <c r="SZU95" s="516"/>
      <c r="SZV95" s="516"/>
      <c r="SZW95" s="516"/>
      <c r="SZX95" s="516"/>
      <c r="SZY95" s="516"/>
      <c r="SZZ95" s="516"/>
      <c r="TAA95" s="516"/>
      <c r="TAB95" s="516"/>
      <c r="TAC95" s="516"/>
      <c r="TAD95" s="516"/>
      <c r="TAE95" s="516"/>
      <c r="TAF95" s="516"/>
      <c r="TAG95" s="516"/>
      <c r="TAH95" s="516"/>
      <c r="TAI95" s="516"/>
      <c r="TAJ95" s="516"/>
      <c r="TAK95" s="516"/>
      <c r="TAL95" s="516"/>
      <c r="TAM95" s="516"/>
      <c r="TAN95" s="516"/>
      <c r="TAO95" s="516"/>
      <c r="TAP95" s="516"/>
      <c r="TAQ95" s="516"/>
      <c r="TAR95" s="516"/>
      <c r="TAS95" s="516"/>
      <c r="TAT95" s="516"/>
      <c r="TAU95" s="516"/>
      <c r="TAV95" s="516"/>
      <c r="TAW95" s="516"/>
      <c r="TAX95" s="516"/>
      <c r="TAY95" s="516"/>
      <c r="TAZ95" s="516"/>
      <c r="TBA95" s="516"/>
      <c r="TBB95" s="516"/>
      <c r="TBC95" s="516"/>
      <c r="TBD95" s="516"/>
      <c r="TBE95" s="516"/>
      <c r="TBF95" s="516"/>
      <c r="TBG95" s="516"/>
      <c r="TBH95" s="516"/>
      <c r="TBI95" s="516"/>
      <c r="TBJ95" s="516"/>
      <c r="TBK95" s="516"/>
      <c r="TBL95" s="516"/>
      <c r="TBM95" s="516"/>
      <c r="TBN95" s="516"/>
      <c r="TBO95" s="516"/>
      <c r="TBP95" s="516"/>
      <c r="TBQ95" s="516"/>
      <c r="TBR95" s="516"/>
      <c r="TBS95" s="516"/>
      <c r="TBT95" s="516"/>
      <c r="TBU95" s="516"/>
      <c r="TBV95" s="516"/>
      <c r="TBW95" s="516"/>
      <c r="TBX95" s="516"/>
      <c r="TBY95" s="516"/>
      <c r="TBZ95" s="516"/>
      <c r="TCA95" s="516"/>
      <c r="TCB95" s="516"/>
      <c r="TCC95" s="516"/>
      <c r="TCD95" s="516"/>
      <c r="TCE95" s="516"/>
      <c r="TCF95" s="516"/>
      <c r="TCG95" s="516"/>
      <c r="TCH95" s="516"/>
      <c r="TCI95" s="516"/>
      <c r="TCJ95" s="516"/>
      <c r="TCK95" s="516"/>
      <c r="TCL95" s="516"/>
      <c r="TCM95" s="516"/>
      <c r="TCN95" s="516"/>
      <c r="TCO95" s="516"/>
      <c r="TCP95" s="516"/>
      <c r="TCQ95" s="516"/>
      <c r="TCR95" s="516"/>
      <c r="TCS95" s="516"/>
      <c r="TCT95" s="516"/>
      <c r="TCU95" s="516"/>
      <c r="TCV95" s="516"/>
      <c r="TCW95" s="516"/>
      <c r="TCX95" s="516"/>
      <c r="TCY95" s="516"/>
      <c r="TCZ95" s="516"/>
      <c r="TDA95" s="516"/>
      <c r="TDB95" s="516"/>
      <c r="TDC95" s="516"/>
      <c r="TDD95" s="516"/>
      <c r="TDE95" s="516"/>
      <c r="TDF95" s="516"/>
      <c r="TDG95" s="516"/>
      <c r="TDH95" s="516"/>
      <c r="TDI95" s="516"/>
      <c r="TDJ95" s="516"/>
      <c r="TDK95" s="516"/>
      <c r="TDL95" s="516"/>
      <c r="TDM95" s="516"/>
      <c r="TDN95" s="516"/>
      <c r="TDO95" s="516"/>
      <c r="TDP95" s="516"/>
      <c r="TDQ95" s="516"/>
      <c r="TDR95" s="516"/>
      <c r="TDS95" s="516"/>
      <c r="TDT95" s="516"/>
      <c r="TDU95" s="516"/>
      <c r="TDV95" s="516"/>
      <c r="TDW95" s="516"/>
      <c r="TDX95" s="516"/>
      <c r="TDY95" s="516"/>
      <c r="TDZ95" s="516"/>
      <c r="TEA95" s="516"/>
      <c r="TEB95" s="516"/>
      <c r="TEC95" s="516"/>
      <c r="TED95" s="516"/>
      <c r="TEE95" s="516"/>
      <c r="TEF95" s="516"/>
      <c r="TEG95" s="516"/>
      <c r="TEH95" s="516"/>
      <c r="TEI95" s="516"/>
      <c r="TEJ95" s="516"/>
      <c r="TEK95" s="516"/>
      <c r="TEL95" s="516"/>
      <c r="TEM95" s="516"/>
      <c r="TEN95" s="516"/>
      <c r="TEO95" s="516"/>
      <c r="TEP95" s="516"/>
      <c r="TEQ95" s="516"/>
      <c r="TER95" s="516"/>
      <c r="TES95" s="516"/>
      <c r="TET95" s="516"/>
      <c r="TEU95" s="516"/>
      <c r="TEV95" s="516"/>
      <c r="TEW95" s="516"/>
      <c r="TEX95" s="516"/>
      <c r="TEY95" s="516"/>
      <c r="TEZ95" s="516"/>
      <c r="TFA95" s="516"/>
      <c r="TFB95" s="516"/>
      <c r="TFC95" s="516"/>
      <c r="TFD95" s="516"/>
      <c r="TFE95" s="516"/>
      <c r="TFF95" s="516"/>
      <c r="TFG95" s="516"/>
      <c r="TFH95" s="516"/>
      <c r="TFI95" s="516"/>
      <c r="TFJ95" s="516"/>
      <c r="TFK95" s="516"/>
      <c r="TFL95" s="516"/>
      <c r="TFM95" s="516"/>
      <c r="TFN95" s="516"/>
      <c r="TFO95" s="516"/>
      <c r="TFP95" s="516"/>
      <c r="TFQ95" s="516"/>
      <c r="TFR95" s="516"/>
      <c r="TFS95" s="516"/>
      <c r="TFT95" s="516"/>
      <c r="TFU95" s="516"/>
      <c r="TFV95" s="516"/>
      <c r="TFW95" s="516"/>
      <c r="TFX95" s="516"/>
      <c r="TFY95" s="516"/>
      <c r="TFZ95" s="516"/>
      <c r="TGA95" s="516"/>
      <c r="TGB95" s="516"/>
      <c r="TGC95" s="516"/>
      <c r="TGD95" s="516"/>
      <c r="TGE95" s="516"/>
      <c r="TGF95" s="516"/>
      <c r="TGG95" s="516"/>
      <c r="TGH95" s="516"/>
      <c r="TGI95" s="516"/>
      <c r="TGJ95" s="516"/>
      <c r="TGK95" s="516"/>
      <c r="TGL95" s="516"/>
      <c r="TGM95" s="516"/>
      <c r="TGN95" s="516"/>
      <c r="TGO95" s="516"/>
      <c r="TGP95" s="516"/>
      <c r="TGQ95" s="516"/>
      <c r="TGR95" s="516"/>
      <c r="TGS95" s="516"/>
      <c r="TGT95" s="516"/>
      <c r="TGU95" s="516"/>
      <c r="TGV95" s="516"/>
      <c r="TGW95" s="516"/>
      <c r="TGX95" s="516"/>
      <c r="TGY95" s="516"/>
      <c r="TGZ95" s="516"/>
      <c r="THA95" s="516"/>
      <c r="THB95" s="516"/>
      <c r="THC95" s="516"/>
      <c r="THD95" s="516"/>
      <c r="THE95" s="516"/>
      <c r="THF95" s="516"/>
      <c r="THG95" s="516"/>
      <c r="THH95" s="516"/>
      <c r="THI95" s="516"/>
      <c r="THJ95" s="516"/>
      <c r="THK95" s="516"/>
      <c r="THL95" s="516"/>
      <c r="THM95" s="516"/>
      <c r="THN95" s="516"/>
      <c r="THO95" s="516"/>
      <c r="THP95" s="516"/>
      <c r="THQ95" s="516"/>
      <c r="THR95" s="516"/>
      <c r="THS95" s="516"/>
      <c r="THT95" s="516"/>
      <c r="THU95" s="516"/>
      <c r="THV95" s="516"/>
      <c r="THW95" s="516"/>
      <c r="THX95" s="516"/>
      <c r="THY95" s="516"/>
      <c r="THZ95" s="516"/>
      <c r="TIA95" s="516"/>
      <c r="TIB95" s="516"/>
      <c r="TIC95" s="516"/>
      <c r="TID95" s="516"/>
      <c r="TIE95" s="516"/>
      <c r="TIF95" s="516"/>
      <c r="TIG95" s="516"/>
      <c r="TIH95" s="516"/>
      <c r="TII95" s="516"/>
      <c r="TIJ95" s="516"/>
      <c r="TIK95" s="516"/>
      <c r="TIL95" s="516"/>
      <c r="TIM95" s="516"/>
      <c r="TIN95" s="516"/>
      <c r="TIO95" s="516"/>
      <c r="TIP95" s="516"/>
      <c r="TIQ95" s="516"/>
      <c r="TIR95" s="516"/>
      <c r="TIS95" s="516"/>
      <c r="TIT95" s="516"/>
      <c r="TIU95" s="516"/>
      <c r="TIV95" s="516"/>
      <c r="TIW95" s="516"/>
      <c r="TIX95" s="516"/>
      <c r="TIY95" s="516"/>
      <c r="TIZ95" s="516"/>
      <c r="TJA95" s="516"/>
      <c r="TJB95" s="516"/>
      <c r="TJC95" s="516"/>
      <c r="TJD95" s="516"/>
      <c r="TJE95" s="516"/>
      <c r="TJF95" s="516"/>
      <c r="TJG95" s="516"/>
      <c r="TJH95" s="516"/>
      <c r="TJI95" s="516"/>
      <c r="TJJ95" s="516"/>
      <c r="TJK95" s="516"/>
      <c r="TJL95" s="516"/>
      <c r="TJM95" s="516"/>
      <c r="TJN95" s="516"/>
      <c r="TJO95" s="516"/>
      <c r="TJP95" s="516"/>
      <c r="TJQ95" s="516"/>
      <c r="TJR95" s="516"/>
      <c r="TJS95" s="516"/>
      <c r="TJT95" s="516"/>
      <c r="TJU95" s="516"/>
      <c r="TJV95" s="516"/>
      <c r="TJW95" s="516"/>
      <c r="TJX95" s="516"/>
      <c r="TJY95" s="516"/>
      <c r="TJZ95" s="516"/>
      <c r="TKA95" s="516"/>
      <c r="TKB95" s="516"/>
      <c r="TKC95" s="516"/>
      <c r="TKD95" s="516"/>
      <c r="TKE95" s="516"/>
      <c r="TKF95" s="516"/>
      <c r="TKG95" s="516"/>
      <c r="TKH95" s="516"/>
      <c r="TKI95" s="516"/>
      <c r="TKJ95" s="516"/>
      <c r="TKK95" s="516"/>
      <c r="TKL95" s="516"/>
      <c r="TKM95" s="516"/>
      <c r="TKN95" s="516"/>
      <c r="TKO95" s="516"/>
      <c r="TKP95" s="516"/>
      <c r="TKQ95" s="516"/>
      <c r="TKR95" s="516"/>
      <c r="TKS95" s="516"/>
      <c r="TKT95" s="516"/>
      <c r="TKU95" s="516"/>
      <c r="TKV95" s="516"/>
      <c r="TKW95" s="516"/>
      <c r="TKX95" s="516"/>
      <c r="TKY95" s="516"/>
      <c r="TKZ95" s="516"/>
      <c r="TLA95" s="516"/>
      <c r="TLB95" s="516"/>
      <c r="TLC95" s="516"/>
      <c r="TLD95" s="516"/>
      <c r="TLE95" s="516"/>
      <c r="TLF95" s="516"/>
      <c r="TLG95" s="516"/>
      <c r="TLH95" s="516"/>
      <c r="TLI95" s="516"/>
      <c r="TLJ95" s="516"/>
      <c r="TLK95" s="516"/>
      <c r="TLL95" s="516"/>
      <c r="TLM95" s="516"/>
      <c r="TLN95" s="516"/>
      <c r="TLO95" s="516"/>
      <c r="TLP95" s="516"/>
      <c r="TLQ95" s="516"/>
      <c r="TLR95" s="516"/>
      <c r="TLS95" s="516"/>
      <c r="TLT95" s="516"/>
      <c r="TLU95" s="516"/>
      <c r="TLV95" s="516"/>
      <c r="TLW95" s="516"/>
      <c r="TLX95" s="516"/>
      <c r="TLY95" s="516"/>
      <c r="TLZ95" s="516"/>
      <c r="TMA95" s="516"/>
      <c r="TMB95" s="516"/>
      <c r="TMC95" s="516"/>
      <c r="TMD95" s="516"/>
      <c r="TME95" s="516"/>
      <c r="TMF95" s="516"/>
      <c r="TMG95" s="516"/>
      <c r="TMH95" s="516"/>
      <c r="TMI95" s="516"/>
      <c r="TMJ95" s="516"/>
      <c r="TMK95" s="516"/>
      <c r="TML95" s="516"/>
      <c r="TMM95" s="516"/>
      <c r="TMN95" s="516"/>
      <c r="TMO95" s="516"/>
      <c r="TMP95" s="516"/>
      <c r="TMQ95" s="516"/>
      <c r="TMR95" s="516"/>
      <c r="TMS95" s="516"/>
      <c r="TMT95" s="516"/>
      <c r="TMU95" s="516"/>
      <c r="TMV95" s="516"/>
      <c r="TMW95" s="516"/>
      <c r="TMX95" s="516"/>
      <c r="TMY95" s="516"/>
      <c r="TMZ95" s="516"/>
      <c r="TNA95" s="516"/>
      <c r="TNB95" s="516"/>
      <c r="TNC95" s="516"/>
      <c r="TND95" s="516"/>
      <c r="TNE95" s="516"/>
      <c r="TNF95" s="516"/>
      <c r="TNG95" s="516"/>
      <c r="TNH95" s="516"/>
      <c r="TNI95" s="516"/>
      <c r="TNJ95" s="516"/>
      <c r="TNK95" s="516"/>
      <c r="TNL95" s="516"/>
      <c r="TNM95" s="516"/>
      <c r="TNN95" s="516"/>
      <c r="TNO95" s="516"/>
      <c r="TNP95" s="516"/>
      <c r="TNQ95" s="516"/>
      <c r="TNR95" s="516"/>
      <c r="TNS95" s="516"/>
      <c r="TNT95" s="516"/>
      <c r="TNU95" s="516"/>
      <c r="TNV95" s="516"/>
      <c r="TNW95" s="516"/>
      <c r="TNX95" s="516"/>
      <c r="TNY95" s="516"/>
      <c r="TNZ95" s="516"/>
      <c r="TOA95" s="516"/>
      <c r="TOB95" s="516"/>
      <c r="TOC95" s="516"/>
      <c r="TOD95" s="516"/>
      <c r="TOE95" s="516"/>
      <c r="TOF95" s="516"/>
      <c r="TOG95" s="516"/>
      <c r="TOH95" s="516"/>
      <c r="TOI95" s="516"/>
      <c r="TOJ95" s="516"/>
      <c r="TOK95" s="516"/>
      <c r="TOL95" s="516"/>
      <c r="TOM95" s="516"/>
      <c r="TON95" s="516"/>
      <c r="TOO95" s="516"/>
      <c r="TOP95" s="516"/>
      <c r="TOQ95" s="516"/>
      <c r="TOR95" s="516"/>
      <c r="TOS95" s="516"/>
      <c r="TOT95" s="516"/>
      <c r="TOU95" s="516"/>
      <c r="TOV95" s="516"/>
      <c r="TOW95" s="516"/>
      <c r="TOX95" s="516"/>
      <c r="TOY95" s="516"/>
      <c r="TOZ95" s="516"/>
      <c r="TPA95" s="516"/>
      <c r="TPB95" s="516"/>
      <c r="TPC95" s="516"/>
      <c r="TPD95" s="516"/>
      <c r="TPE95" s="516"/>
      <c r="TPF95" s="516"/>
      <c r="TPG95" s="516"/>
      <c r="TPH95" s="516"/>
      <c r="TPI95" s="516"/>
      <c r="TPJ95" s="516"/>
      <c r="TPK95" s="516"/>
      <c r="TPL95" s="516"/>
      <c r="TPM95" s="516"/>
      <c r="TPN95" s="516"/>
      <c r="TPO95" s="516"/>
      <c r="TPP95" s="516"/>
      <c r="TPQ95" s="516"/>
      <c r="TPR95" s="516"/>
      <c r="TPS95" s="516"/>
      <c r="TPT95" s="516"/>
      <c r="TPU95" s="516"/>
      <c r="TPV95" s="516"/>
      <c r="TPW95" s="516"/>
      <c r="TPX95" s="516"/>
      <c r="TPY95" s="516"/>
      <c r="TPZ95" s="516"/>
      <c r="TQA95" s="516"/>
      <c r="TQB95" s="516"/>
      <c r="TQC95" s="516"/>
      <c r="TQD95" s="516"/>
      <c r="TQE95" s="516"/>
      <c r="TQF95" s="516"/>
      <c r="TQG95" s="516"/>
      <c r="TQH95" s="516"/>
      <c r="TQI95" s="516"/>
      <c r="TQJ95" s="516"/>
      <c r="TQK95" s="516"/>
      <c r="TQL95" s="516"/>
      <c r="TQM95" s="516"/>
      <c r="TQN95" s="516"/>
      <c r="TQO95" s="516"/>
      <c r="TQP95" s="516"/>
      <c r="TQQ95" s="516"/>
      <c r="TQR95" s="516"/>
      <c r="TQS95" s="516"/>
      <c r="TQT95" s="516"/>
      <c r="TQU95" s="516"/>
      <c r="TQV95" s="516"/>
      <c r="TQW95" s="516"/>
      <c r="TQX95" s="516"/>
      <c r="TQY95" s="516"/>
      <c r="TQZ95" s="516"/>
      <c r="TRA95" s="516"/>
      <c r="TRB95" s="516"/>
      <c r="TRC95" s="516"/>
      <c r="TRD95" s="516"/>
      <c r="TRE95" s="516"/>
      <c r="TRF95" s="516"/>
      <c r="TRG95" s="516"/>
      <c r="TRH95" s="516"/>
      <c r="TRI95" s="516"/>
      <c r="TRJ95" s="516"/>
      <c r="TRK95" s="516"/>
      <c r="TRL95" s="516"/>
      <c r="TRM95" s="516"/>
      <c r="TRN95" s="516"/>
      <c r="TRO95" s="516"/>
      <c r="TRP95" s="516"/>
      <c r="TRQ95" s="516"/>
      <c r="TRR95" s="516"/>
      <c r="TRS95" s="516"/>
      <c r="TRT95" s="516"/>
      <c r="TRU95" s="516"/>
      <c r="TRV95" s="516"/>
      <c r="TRW95" s="516"/>
      <c r="TRX95" s="516"/>
      <c r="TRY95" s="516"/>
      <c r="TRZ95" s="516"/>
      <c r="TSA95" s="516"/>
      <c r="TSB95" s="516"/>
      <c r="TSC95" s="516"/>
      <c r="TSD95" s="516"/>
      <c r="TSE95" s="516"/>
      <c r="TSF95" s="516"/>
      <c r="TSG95" s="516"/>
      <c r="TSH95" s="516"/>
      <c r="TSI95" s="516"/>
      <c r="TSJ95" s="516"/>
      <c r="TSK95" s="516"/>
      <c r="TSL95" s="516"/>
      <c r="TSM95" s="516"/>
      <c r="TSN95" s="516"/>
      <c r="TSO95" s="516"/>
      <c r="TSP95" s="516"/>
      <c r="TSQ95" s="516"/>
      <c r="TSR95" s="516"/>
      <c r="TSS95" s="516"/>
      <c r="TST95" s="516"/>
      <c r="TSU95" s="516"/>
      <c r="TSV95" s="516"/>
      <c r="TSW95" s="516"/>
      <c r="TSX95" s="516"/>
      <c r="TSY95" s="516"/>
      <c r="TSZ95" s="516"/>
      <c r="TTA95" s="516"/>
      <c r="TTB95" s="516"/>
      <c r="TTC95" s="516"/>
      <c r="TTD95" s="516"/>
      <c r="TTE95" s="516"/>
      <c r="TTF95" s="516"/>
      <c r="TTG95" s="516"/>
      <c r="TTH95" s="516"/>
      <c r="TTI95" s="516"/>
      <c r="TTJ95" s="516"/>
      <c r="TTK95" s="516"/>
      <c r="TTL95" s="516"/>
      <c r="TTM95" s="516"/>
      <c r="TTN95" s="516"/>
      <c r="TTO95" s="516"/>
      <c r="TTP95" s="516"/>
      <c r="TTQ95" s="516"/>
      <c r="TTR95" s="516"/>
      <c r="TTS95" s="516"/>
      <c r="TTT95" s="516"/>
      <c r="TTU95" s="516"/>
      <c r="TTV95" s="516"/>
      <c r="TTW95" s="516"/>
      <c r="TTX95" s="516"/>
      <c r="TTY95" s="516"/>
      <c r="TTZ95" s="516"/>
      <c r="TUA95" s="516"/>
      <c r="TUB95" s="516"/>
      <c r="TUC95" s="516"/>
      <c r="TUD95" s="516"/>
      <c r="TUE95" s="516"/>
      <c r="TUF95" s="516"/>
      <c r="TUG95" s="516"/>
      <c r="TUH95" s="516"/>
      <c r="TUI95" s="516"/>
      <c r="TUJ95" s="516"/>
      <c r="TUK95" s="516"/>
      <c r="TUL95" s="516"/>
      <c r="TUM95" s="516"/>
      <c r="TUN95" s="516"/>
      <c r="TUO95" s="516"/>
      <c r="TUP95" s="516"/>
      <c r="TUQ95" s="516"/>
      <c r="TUR95" s="516"/>
      <c r="TUS95" s="516"/>
      <c r="TUT95" s="516"/>
      <c r="TUU95" s="516"/>
      <c r="TUV95" s="516"/>
      <c r="TUW95" s="516"/>
      <c r="TUX95" s="516"/>
      <c r="TUY95" s="516"/>
      <c r="TUZ95" s="516"/>
      <c r="TVA95" s="516"/>
      <c r="TVB95" s="516"/>
      <c r="TVC95" s="516"/>
      <c r="TVD95" s="516"/>
      <c r="TVE95" s="516"/>
      <c r="TVF95" s="516"/>
      <c r="TVG95" s="516"/>
      <c r="TVH95" s="516"/>
      <c r="TVI95" s="516"/>
      <c r="TVJ95" s="516"/>
      <c r="TVK95" s="516"/>
      <c r="TVL95" s="516"/>
      <c r="TVM95" s="516"/>
      <c r="TVN95" s="516"/>
      <c r="TVO95" s="516"/>
      <c r="TVP95" s="516"/>
      <c r="TVQ95" s="516"/>
      <c r="TVR95" s="516"/>
      <c r="TVS95" s="516"/>
      <c r="TVT95" s="516"/>
      <c r="TVU95" s="516"/>
      <c r="TVV95" s="516"/>
      <c r="TVW95" s="516"/>
      <c r="TVX95" s="516"/>
      <c r="TVY95" s="516"/>
      <c r="TVZ95" s="516"/>
      <c r="TWA95" s="516"/>
      <c r="TWB95" s="516"/>
      <c r="TWC95" s="516"/>
      <c r="TWD95" s="516"/>
      <c r="TWE95" s="516"/>
      <c r="TWF95" s="516"/>
      <c r="TWG95" s="516"/>
      <c r="TWH95" s="516"/>
      <c r="TWI95" s="516"/>
      <c r="TWJ95" s="516"/>
      <c r="TWK95" s="516"/>
      <c r="TWL95" s="516"/>
      <c r="TWM95" s="516"/>
      <c r="TWN95" s="516"/>
      <c r="TWO95" s="516"/>
      <c r="TWP95" s="516"/>
      <c r="TWQ95" s="516"/>
      <c r="TWR95" s="516"/>
      <c r="TWS95" s="516"/>
      <c r="TWT95" s="516"/>
      <c r="TWU95" s="516"/>
      <c r="TWV95" s="516"/>
      <c r="TWW95" s="516"/>
      <c r="TWX95" s="516"/>
      <c r="TWY95" s="516"/>
      <c r="TWZ95" s="516"/>
      <c r="TXA95" s="516"/>
      <c r="TXB95" s="516"/>
      <c r="TXC95" s="516"/>
      <c r="TXD95" s="516"/>
      <c r="TXE95" s="516"/>
      <c r="TXF95" s="516"/>
      <c r="TXG95" s="516"/>
      <c r="TXH95" s="516"/>
      <c r="TXI95" s="516"/>
      <c r="TXJ95" s="516"/>
      <c r="TXK95" s="516"/>
      <c r="TXL95" s="516"/>
      <c r="TXM95" s="516"/>
      <c r="TXN95" s="516"/>
      <c r="TXO95" s="516"/>
      <c r="TXP95" s="516"/>
      <c r="TXQ95" s="516"/>
      <c r="TXR95" s="516"/>
      <c r="TXS95" s="516"/>
      <c r="TXT95" s="516"/>
      <c r="TXU95" s="516"/>
      <c r="TXV95" s="516"/>
      <c r="TXW95" s="516"/>
      <c r="TXX95" s="516"/>
      <c r="TXY95" s="516"/>
      <c r="TXZ95" s="516"/>
      <c r="TYA95" s="516"/>
      <c r="TYB95" s="516"/>
      <c r="TYC95" s="516"/>
      <c r="TYD95" s="516"/>
      <c r="TYE95" s="516"/>
      <c r="TYF95" s="516"/>
      <c r="TYG95" s="516"/>
      <c r="TYH95" s="516"/>
      <c r="TYI95" s="516"/>
      <c r="TYJ95" s="516"/>
      <c r="TYK95" s="516"/>
      <c r="TYL95" s="516"/>
      <c r="TYM95" s="516"/>
      <c r="TYN95" s="516"/>
      <c r="TYO95" s="516"/>
      <c r="TYP95" s="516"/>
      <c r="TYQ95" s="516"/>
      <c r="TYR95" s="516"/>
      <c r="TYS95" s="516"/>
      <c r="TYT95" s="516"/>
      <c r="TYU95" s="516"/>
      <c r="TYV95" s="516"/>
      <c r="TYW95" s="516"/>
      <c r="TYX95" s="516"/>
      <c r="TYY95" s="516"/>
      <c r="TYZ95" s="516"/>
      <c r="TZA95" s="516"/>
      <c r="TZB95" s="516"/>
      <c r="TZC95" s="516"/>
      <c r="TZD95" s="516"/>
      <c r="TZE95" s="516"/>
      <c r="TZF95" s="516"/>
      <c r="TZG95" s="516"/>
      <c r="TZH95" s="516"/>
      <c r="TZI95" s="516"/>
      <c r="TZJ95" s="516"/>
      <c r="TZK95" s="516"/>
      <c r="TZL95" s="516"/>
      <c r="TZM95" s="516"/>
      <c r="TZN95" s="516"/>
      <c r="TZO95" s="516"/>
      <c r="TZP95" s="516"/>
      <c r="TZQ95" s="516"/>
      <c r="TZR95" s="516"/>
      <c r="TZS95" s="516"/>
      <c r="TZT95" s="516"/>
      <c r="TZU95" s="516"/>
      <c r="TZV95" s="516"/>
      <c r="TZW95" s="516"/>
      <c r="TZX95" s="516"/>
      <c r="TZY95" s="516"/>
      <c r="TZZ95" s="516"/>
      <c r="UAA95" s="516"/>
      <c r="UAB95" s="516"/>
      <c r="UAC95" s="516"/>
      <c r="UAD95" s="516"/>
      <c r="UAE95" s="516"/>
      <c r="UAF95" s="516"/>
      <c r="UAG95" s="516"/>
      <c r="UAH95" s="516"/>
      <c r="UAI95" s="516"/>
      <c r="UAJ95" s="516"/>
      <c r="UAK95" s="516"/>
      <c r="UAL95" s="516"/>
      <c r="UAM95" s="516"/>
      <c r="UAN95" s="516"/>
      <c r="UAO95" s="516"/>
      <c r="UAP95" s="516"/>
      <c r="UAQ95" s="516"/>
      <c r="UAR95" s="516"/>
      <c r="UAS95" s="516"/>
      <c r="UAT95" s="516"/>
      <c r="UAU95" s="516"/>
      <c r="UAV95" s="516"/>
      <c r="UAW95" s="516"/>
      <c r="UAX95" s="516"/>
      <c r="UAY95" s="516"/>
      <c r="UAZ95" s="516"/>
      <c r="UBA95" s="516"/>
      <c r="UBB95" s="516"/>
      <c r="UBC95" s="516"/>
      <c r="UBD95" s="516"/>
      <c r="UBE95" s="516"/>
      <c r="UBF95" s="516"/>
      <c r="UBG95" s="516"/>
      <c r="UBH95" s="516"/>
      <c r="UBI95" s="516"/>
      <c r="UBJ95" s="516"/>
      <c r="UBK95" s="516"/>
      <c r="UBL95" s="516"/>
      <c r="UBM95" s="516"/>
      <c r="UBN95" s="516"/>
      <c r="UBO95" s="516"/>
      <c r="UBP95" s="516"/>
      <c r="UBQ95" s="516"/>
      <c r="UBR95" s="516"/>
      <c r="UBS95" s="516"/>
      <c r="UBT95" s="516"/>
      <c r="UBU95" s="516"/>
      <c r="UBV95" s="516"/>
      <c r="UBW95" s="516"/>
      <c r="UBX95" s="516"/>
      <c r="UBY95" s="516"/>
      <c r="UBZ95" s="516"/>
      <c r="UCA95" s="516"/>
      <c r="UCB95" s="516"/>
      <c r="UCC95" s="516"/>
      <c r="UCD95" s="516"/>
      <c r="UCE95" s="516"/>
      <c r="UCF95" s="516"/>
      <c r="UCG95" s="516"/>
      <c r="UCH95" s="516"/>
      <c r="UCI95" s="516"/>
      <c r="UCJ95" s="516"/>
      <c r="UCK95" s="516"/>
      <c r="UCL95" s="516"/>
      <c r="UCM95" s="516"/>
      <c r="UCN95" s="516"/>
      <c r="UCO95" s="516"/>
      <c r="UCP95" s="516"/>
      <c r="UCQ95" s="516"/>
      <c r="UCR95" s="516"/>
      <c r="UCS95" s="516"/>
      <c r="UCT95" s="516"/>
      <c r="UCU95" s="516"/>
      <c r="UCV95" s="516"/>
      <c r="UCW95" s="516"/>
      <c r="UCX95" s="516"/>
      <c r="UCY95" s="516"/>
      <c r="UCZ95" s="516"/>
      <c r="UDA95" s="516"/>
      <c r="UDB95" s="516"/>
      <c r="UDC95" s="516"/>
      <c r="UDD95" s="516"/>
      <c r="UDE95" s="516"/>
      <c r="UDF95" s="516"/>
      <c r="UDG95" s="516"/>
      <c r="UDH95" s="516"/>
      <c r="UDI95" s="516"/>
      <c r="UDJ95" s="516"/>
      <c r="UDK95" s="516"/>
      <c r="UDL95" s="516"/>
      <c r="UDM95" s="516"/>
      <c r="UDN95" s="516"/>
      <c r="UDO95" s="516"/>
      <c r="UDP95" s="516"/>
      <c r="UDQ95" s="516"/>
      <c r="UDR95" s="516"/>
      <c r="UDS95" s="516"/>
      <c r="UDT95" s="516"/>
      <c r="UDU95" s="516"/>
      <c r="UDV95" s="516"/>
      <c r="UDW95" s="516"/>
      <c r="UDX95" s="516"/>
      <c r="UDY95" s="516"/>
      <c r="UDZ95" s="516"/>
      <c r="UEA95" s="516"/>
      <c r="UEB95" s="516"/>
      <c r="UEC95" s="516"/>
      <c r="UED95" s="516"/>
      <c r="UEE95" s="516"/>
      <c r="UEF95" s="516"/>
      <c r="UEG95" s="516"/>
      <c r="UEH95" s="516"/>
      <c r="UEI95" s="516"/>
      <c r="UEJ95" s="516"/>
      <c r="UEK95" s="516"/>
      <c r="UEL95" s="516"/>
      <c r="UEM95" s="516"/>
      <c r="UEN95" s="516"/>
      <c r="UEO95" s="516"/>
      <c r="UEP95" s="516"/>
      <c r="UEQ95" s="516"/>
      <c r="UER95" s="516"/>
      <c r="UES95" s="516"/>
      <c r="UET95" s="516"/>
      <c r="UEU95" s="516"/>
      <c r="UEV95" s="516"/>
      <c r="UEW95" s="516"/>
      <c r="UEX95" s="516"/>
      <c r="UEY95" s="516"/>
      <c r="UEZ95" s="516"/>
      <c r="UFA95" s="516"/>
      <c r="UFB95" s="516"/>
      <c r="UFC95" s="516"/>
      <c r="UFD95" s="516"/>
      <c r="UFE95" s="516"/>
      <c r="UFF95" s="516"/>
      <c r="UFG95" s="516"/>
      <c r="UFH95" s="516"/>
      <c r="UFI95" s="516"/>
      <c r="UFJ95" s="516"/>
      <c r="UFK95" s="516"/>
      <c r="UFL95" s="516"/>
      <c r="UFM95" s="516"/>
      <c r="UFN95" s="516"/>
      <c r="UFO95" s="516"/>
      <c r="UFP95" s="516"/>
      <c r="UFQ95" s="516"/>
      <c r="UFR95" s="516"/>
      <c r="UFS95" s="516"/>
      <c r="UFT95" s="516"/>
      <c r="UFU95" s="516"/>
      <c r="UFV95" s="516"/>
      <c r="UFW95" s="516"/>
      <c r="UFX95" s="516"/>
      <c r="UFY95" s="516"/>
      <c r="UFZ95" s="516"/>
      <c r="UGA95" s="516"/>
      <c r="UGB95" s="516"/>
      <c r="UGC95" s="516"/>
      <c r="UGD95" s="516"/>
      <c r="UGE95" s="516"/>
      <c r="UGF95" s="516"/>
      <c r="UGG95" s="516"/>
      <c r="UGH95" s="516"/>
      <c r="UGI95" s="516"/>
      <c r="UGJ95" s="516"/>
      <c r="UGK95" s="516"/>
      <c r="UGL95" s="516"/>
      <c r="UGM95" s="516"/>
      <c r="UGN95" s="516"/>
      <c r="UGO95" s="516"/>
      <c r="UGP95" s="516"/>
      <c r="UGQ95" s="516"/>
      <c r="UGR95" s="516"/>
      <c r="UGS95" s="516"/>
      <c r="UGT95" s="516"/>
      <c r="UGU95" s="516"/>
      <c r="UGV95" s="516"/>
      <c r="UGW95" s="516"/>
      <c r="UGX95" s="516"/>
      <c r="UGY95" s="516"/>
      <c r="UGZ95" s="516"/>
      <c r="UHA95" s="516"/>
      <c r="UHB95" s="516"/>
      <c r="UHC95" s="516"/>
      <c r="UHD95" s="516"/>
      <c r="UHE95" s="516"/>
      <c r="UHF95" s="516"/>
      <c r="UHG95" s="516"/>
      <c r="UHH95" s="516"/>
      <c r="UHI95" s="516"/>
      <c r="UHJ95" s="516"/>
      <c r="UHK95" s="516"/>
      <c r="UHL95" s="516"/>
      <c r="UHM95" s="516"/>
      <c r="UHN95" s="516"/>
      <c r="UHO95" s="516"/>
      <c r="UHP95" s="516"/>
      <c r="UHQ95" s="516"/>
      <c r="UHR95" s="516"/>
      <c r="UHS95" s="516"/>
      <c r="UHT95" s="516"/>
      <c r="UHU95" s="516"/>
      <c r="UHV95" s="516"/>
      <c r="UHW95" s="516"/>
      <c r="UHX95" s="516"/>
      <c r="UHY95" s="516"/>
      <c r="UHZ95" s="516"/>
      <c r="UIA95" s="516"/>
      <c r="UIB95" s="516"/>
      <c r="UIC95" s="516"/>
      <c r="UID95" s="516"/>
      <c r="UIE95" s="516"/>
      <c r="UIF95" s="516"/>
      <c r="UIG95" s="516"/>
      <c r="UIH95" s="516"/>
      <c r="UII95" s="516"/>
      <c r="UIJ95" s="516"/>
      <c r="UIK95" s="516"/>
      <c r="UIL95" s="516"/>
      <c r="UIM95" s="516"/>
      <c r="UIN95" s="516"/>
      <c r="UIO95" s="516"/>
      <c r="UIP95" s="516"/>
      <c r="UIQ95" s="516"/>
      <c r="UIR95" s="516"/>
      <c r="UIS95" s="516"/>
      <c r="UIT95" s="516"/>
      <c r="UIU95" s="516"/>
      <c r="UIV95" s="516"/>
      <c r="UIW95" s="516"/>
      <c r="UIX95" s="516"/>
      <c r="UIY95" s="516"/>
      <c r="UIZ95" s="516"/>
      <c r="UJA95" s="516"/>
      <c r="UJB95" s="516"/>
      <c r="UJC95" s="516"/>
      <c r="UJD95" s="516"/>
      <c r="UJE95" s="516"/>
      <c r="UJF95" s="516"/>
      <c r="UJG95" s="516"/>
      <c r="UJH95" s="516"/>
      <c r="UJI95" s="516"/>
      <c r="UJJ95" s="516"/>
      <c r="UJK95" s="516"/>
      <c r="UJL95" s="516"/>
      <c r="UJM95" s="516"/>
      <c r="UJN95" s="516"/>
      <c r="UJO95" s="516"/>
      <c r="UJP95" s="516"/>
      <c r="UJQ95" s="516"/>
      <c r="UJR95" s="516"/>
      <c r="UJS95" s="516"/>
      <c r="UJT95" s="516"/>
      <c r="UJU95" s="516"/>
      <c r="UJV95" s="516"/>
      <c r="UJW95" s="516"/>
      <c r="UJX95" s="516"/>
      <c r="UJY95" s="516"/>
      <c r="UJZ95" s="516"/>
      <c r="UKA95" s="516"/>
      <c r="UKB95" s="516"/>
      <c r="UKC95" s="516"/>
      <c r="UKD95" s="516"/>
      <c r="UKE95" s="516"/>
      <c r="UKF95" s="516"/>
      <c r="UKG95" s="516"/>
      <c r="UKH95" s="516"/>
      <c r="UKI95" s="516"/>
      <c r="UKJ95" s="516"/>
      <c r="UKK95" s="516"/>
      <c r="UKL95" s="516"/>
      <c r="UKM95" s="516"/>
      <c r="UKN95" s="516"/>
      <c r="UKO95" s="516"/>
      <c r="UKP95" s="516"/>
      <c r="UKQ95" s="516"/>
      <c r="UKR95" s="516"/>
      <c r="UKS95" s="516"/>
      <c r="UKT95" s="516"/>
      <c r="UKU95" s="516"/>
      <c r="UKV95" s="516"/>
      <c r="UKW95" s="516"/>
      <c r="UKX95" s="516"/>
      <c r="UKY95" s="516"/>
      <c r="UKZ95" s="516"/>
      <c r="ULA95" s="516"/>
      <c r="ULB95" s="516"/>
      <c r="ULC95" s="516"/>
      <c r="ULD95" s="516"/>
      <c r="ULE95" s="516"/>
      <c r="ULF95" s="516"/>
      <c r="ULG95" s="516"/>
      <c r="ULH95" s="516"/>
      <c r="ULI95" s="516"/>
      <c r="ULJ95" s="516"/>
      <c r="ULK95" s="516"/>
      <c r="ULL95" s="516"/>
      <c r="ULM95" s="516"/>
      <c r="ULN95" s="516"/>
      <c r="ULO95" s="516"/>
      <c r="ULP95" s="516"/>
      <c r="ULQ95" s="516"/>
      <c r="ULR95" s="516"/>
      <c r="ULS95" s="516"/>
      <c r="ULT95" s="516"/>
      <c r="ULU95" s="516"/>
      <c r="ULV95" s="516"/>
      <c r="ULW95" s="516"/>
      <c r="ULX95" s="516"/>
      <c r="ULY95" s="516"/>
      <c r="ULZ95" s="516"/>
      <c r="UMA95" s="516"/>
      <c r="UMB95" s="516"/>
      <c r="UMC95" s="516"/>
      <c r="UMD95" s="516"/>
      <c r="UME95" s="516"/>
      <c r="UMF95" s="516"/>
      <c r="UMG95" s="516"/>
      <c r="UMH95" s="516"/>
      <c r="UMI95" s="516"/>
      <c r="UMJ95" s="516"/>
      <c r="UMK95" s="516"/>
      <c r="UML95" s="516"/>
      <c r="UMM95" s="516"/>
      <c r="UMN95" s="516"/>
      <c r="UMO95" s="516"/>
      <c r="UMP95" s="516"/>
      <c r="UMQ95" s="516"/>
      <c r="UMR95" s="516"/>
      <c r="UMS95" s="516"/>
      <c r="UMT95" s="516"/>
      <c r="UMU95" s="516"/>
      <c r="UMV95" s="516"/>
      <c r="UMW95" s="516"/>
      <c r="UMX95" s="516"/>
      <c r="UMY95" s="516"/>
      <c r="UMZ95" s="516"/>
      <c r="UNA95" s="516"/>
      <c r="UNB95" s="516"/>
      <c r="UNC95" s="516"/>
      <c r="UND95" s="516"/>
      <c r="UNE95" s="516"/>
      <c r="UNF95" s="516"/>
      <c r="UNG95" s="516"/>
      <c r="UNH95" s="516"/>
      <c r="UNI95" s="516"/>
      <c r="UNJ95" s="516"/>
      <c r="UNK95" s="516"/>
      <c r="UNL95" s="516"/>
      <c r="UNM95" s="516"/>
      <c r="UNN95" s="516"/>
      <c r="UNO95" s="516"/>
      <c r="UNP95" s="516"/>
      <c r="UNQ95" s="516"/>
      <c r="UNR95" s="516"/>
      <c r="UNS95" s="516"/>
      <c r="UNT95" s="516"/>
      <c r="UNU95" s="516"/>
      <c r="UNV95" s="516"/>
      <c r="UNW95" s="516"/>
      <c r="UNX95" s="516"/>
      <c r="UNY95" s="516"/>
      <c r="UNZ95" s="516"/>
      <c r="UOA95" s="516"/>
      <c r="UOB95" s="516"/>
      <c r="UOC95" s="516"/>
      <c r="UOD95" s="516"/>
      <c r="UOE95" s="516"/>
      <c r="UOF95" s="516"/>
      <c r="UOG95" s="516"/>
      <c r="UOH95" s="516"/>
      <c r="UOI95" s="516"/>
      <c r="UOJ95" s="516"/>
      <c r="UOK95" s="516"/>
      <c r="UOL95" s="516"/>
      <c r="UOM95" s="516"/>
      <c r="UON95" s="516"/>
      <c r="UOO95" s="516"/>
      <c r="UOP95" s="516"/>
      <c r="UOQ95" s="516"/>
      <c r="UOR95" s="516"/>
      <c r="UOS95" s="516"/>
      <c r="UOT95" s="516"/>
      <c r="UOU95" s="516"/>
      <c r="UOV95" s="516"/>
      <c r="UOW95" s="516"/>
      <c r="UOX95" s="516"/>
      <c r="UOY95" s="516"/>
      <c r="UOZ95" s="516"/>
      <c r="UPA95" s="516"/>
      <c r="UPB95" s="516"/>
      <c r="UPC95" s="516"/>
      <c r="UPD95" s="516"/>
      <c r="UPE95" s="516"/>
      <c r="UPF95" s="516"/>
      <c r="UPG95" s="516"/>
      <c r="UPH95" s="516"/>
      <c r="UPI95" s="516"/>
      <c r="UPJ95" s="516"/>
      <c r="UPK95" s="516"/>
      <c r="UPL95" s="516"/>
      <c r="UPM95" s="516"/>
      <c r="UPN95" s="516"/>
      <c r="UPO95" s="516"/>
      <c r="UPP95" s="516"/>
      <c r="UPQ95" s="516"/>
      <c r="UPR95" s="516"/>
      <c r="UPS95" s="516"/>
      <c r="UPT95" s="516"/>
      <c r="UPU95" s="516"/>
      <c r="UPV95" s="516"/>
      <c r="UPW95" s="516"/>
      <c r="UPX95" s="516"/>
      <c r="UPY95" s="516"/>
      <c r="UPZ95" s="516"/>
      <c r="UQA95" s="516"/>
      <c r="UQB95" s="516"/>
      <c r="UQC95" s="516"/>
      <c r="UQD95" s="516"/>
      <c r="UQE95" s="516"/>
      <c r="UQF95" s="516"/>
      <c r="UQG95" s="516"/>
      <c r="UQH95" s="516"/>
      <c r="UQI95" s="516"/>
      <c r="UQJ95" s="516"/>
      <c r="UQK95" s="516"/>
      <c r="UQL95" s="516"/>
      <c r="UQM95" s="516"/>
      <c r="UQN95" s="516"/>
      <c r="UQO95" s="516"/>
      <c r="UQP95" s="516"/>
      <c r="UQQ95" s="516"/>
      <c r="UQR95" s="516"/>
      <c r="UQS95" s="516"/>
      <c r="UQT95" s="516"/>
      <c r="UQU95" s="516"/>
      <c r="UQV95" s="516"/>
      <c r="UQW95" s="516"/>
      <c r="UQX95" s="516"/>
      <c r="UQY95" s="516"/>
      <c r="UQZ95" s="516"/>
      <c r="URA95" s="516"/>
      <c r="URB95" s="516"/>
      <c r="URC95" s="516"/>
      <c r="URD95" s="516"/>
      <c r="URE95" s="516"/>
      <c r="URF95" s="516"/>
      <c r="URG95" s="516"/>
      <c r="URH95" s="516"/>
      <c r="URI95" s="516"/>
      <c r="URJ95" s="516"/>
      <c r="URK95" s="516"/>
      <c r="URL95" s="516"/>
      <c r="URM95" s="516"/>
      <c r="URN95" s="516"/>
      <c r="URO95" s="516"/>
      <c r="URP95" s="516"/>
      <c r="URQ95" s="516"/>
      <c r="URR95" s="516"/>
      <c r="URS95" s="516"/>
      <c r="URT95" s="516"/>
      <c r="URU95" s="516"/>
      <c r="URV95" s="516"/>
      <c r="URW95" s="516"/>
      <c r="URX95" s="516"/>
      <c r="URY95" s="516"/>
      <c r="URZ95" s="516"/>
      <c r="USA95" s="516"/>
      <c r="USB95" s="516"/>
      <c r="USC95" s="516"/>
      <c r="USD95" s="516"/>
      <c r="USE95" s="516"/>
      <c r="USF95" s="516"/>
      <c r="USG95" s="516"/>
      <c r="USH95" s="516"/>
      <c r="USI95" s="516"/>
      <c r="USJ95" s="516"/>
      <c r="USK95" s="516"/>
      <c r="USL95" s="516"/>
      <c r="USM95" s="516"/>
      <c r="USN95" s="516"/>
      <c r="USO95" s="516"/>
      <c r="USP95" s="516"/>
      <c r="USQ95" s="516"/>
      <c r="USR95" s="516"/>
      <c r="USS95" s="516"/>
      <c r="UST95" s="516"/>
      <c r="USU95" s="516"/>
      <c r="USV95" s="516"/>
      <c r="USW95" s="516"/>
      <c r="USX95" s="516"/>
      <c r="USY95" s="516"/>
      <c r="USZ95" s="516"/>
      <c r="UTA95" s="516"/>
      <c r="UTB95" s="516"/>
      <c r="UTC95" s="516"/>
      <c r="UTD95" s="516"/>
      <c r="UTE95" s="516"/>
      <c r="UTF95" s="516"/>
      <c r="UTG95" s="516"/>
      <c r="UTH95" s="516"/>
      <c r="UTI95" s="516"/>
      <c r="UTJ95" s="516"/>
      <c r="UTK95" s="516"/>
      <c r="UTL95" s="516"/>
      <c r="UTM95" s="516"/>
      <c r="UTN95" s="516"/>
      <c r="UTO95" s="516"/>
      <c r="UTP95" s="516"/>
      <c r="UTQ95" s="516"/>
      <c r="UTR95" s="516"/>
      <c r="UTS95" s="516"/>
      <c r="UTT95" s="516"/>
      <c r="UTU95" s="516"/>
      <c r="UTV95" s="516"/>
      <c r="UTW95" s="516"/>
      <c r="UTX95" s="516"/>
      <c r="UTY95" s="516"/>
      <c r="UTZ95" s="516"/>
      <c r="UUA95" s="516"/>
      <c r="UUB95" s="516"/>
      <c r="UUC95" s="516"/>
      <c r="UUD95" s="516"/>
      <c r="UUE95" s="516"/>
      <c r="UUF95" s="516"/>
      <c r="UUG95" s="516"/>
      <c r="UUH95" s="516"/>
      <c r="UUI95" s="516"/>
      <c r="UUJ95" s="516"/>
      <c r="UUK95" s="516"/>
      <c r="UUL95" s="516"/>
      <c r="UUM95" s="516"/>
      <c r="UUN95" s="516"/>
      <c r="UUO95" s="516"/>
      <c r="UUP95" s="516"/>
      <c r="UUQ95" s="516"/>
      <c r="UUR95" s="516"/>
      <c r="UUS95" s="516"/>
      <c r="UUT95" s="516"/>
      <c r="UUU95" s="516"/>
      <c r="UUV95" s="516"/>
      <c r="UUW95" s="516"/>
      <c r="UUX95" s="516"/>
      <c r="UUY95" s="516"/>
      <c r="UUZ95" s="516"/>
      <c r="UVA95" s="516"/>
      <c r="UVB95" s="516"/>
      <c r="UVC95" s="516"/>
      <c r="UVD95" s="516"/>
      <c r="UVE95" s="516"/>
      <c r="UVF95" s="516"/>
      <c r="UVG95" s="516"/>
      <c r="UVH95" s="516"/>
      <c r="UVI95" s="516"/>
      <c r="UVJ95" s="516"/>
      <c r="UVK95" s="516"/>
      <c r="UVL95" s="516"/>
      <c r="UVM95" s="516"/>
      <c r="UVN95" s="516"/>
      <c r="UVO95" s="516"/>
      <c r="UVP95" s="516"/>
      <c r="UVQ95" s="516"/>
      <c r="UVR95" s="516"/>
      <c r="UVS95" s="516"/>
      <c r="UVT95" s="516"/>
      <c r="UVU95" s="516"/>
      <c r="UVV95" s="516"/>
      <c r="UVW95" s="516"/>
      <c r="UVX95" s="516"/>
      <c r="UVY95" s="516"/>
      <c r="UVZ95" s="516"/>
      <c r="UWA95" s="516"/>
      <c r="UWB95" s="516"/>
      <c r="UWC95" s="516"/>
      <c r="UWD95" s="516"/>
      <c r="UWE95" s="516"/>
      <c r="UWF95" s="516"/>
      <c r="UWG95" s="516"/>
      <c r="UWH95" s="516"/>
      <c r="UWI95" s="516"/>
      <c r="UWJ95" s="516"/>
      <c r="UWK95" s="516"/>
      <c r="UWL95" s="516"/>
      <c r="UWM95" s="516"/>
      <c r="UWN95" s="516"/>
      <c r="UWO95" s="516"/>
      <c r="UWP95" s="516"/>
      <c r="UWQ95" s="516"/>
      <c r="UWR95" s="516"/>
      <c r="UWS95" s="516"/>
      <c r="UWT95" s="516"/>
      <c r="UWU95" s="516"/>
      <c r="UWV95" s="516"/>
      <c r="UWW95" s="516"/>
      <c r="UWX95" s="516"/>
      <c r="UWY95" s="516"/>
      <c r="UWZ95" s="516"/>
      <c r="UXA95" s="516"/>
      <c r="UXB95" s="516"/>
      <c r="UXC95" s="516"/>
      <c r="UXD95" s="516"/>
      <c r="UXE95" s="516"/>
      <c r="UXF95" s="516"/>
      <c r="UXG95" s="516"/>
      <c r="UXH95" s="516"/>
      <c r="UXI95" s="516"/>
      <c r="UXJ95" s="516"/>
      <c r="UXK95" s="516"/>
      <c r="UXL95" s="516"/>
      <c r="UXM95" s="516"/>
      <c r="UXN95" s="516"/>
      <c r="UXO95" s="516"/>
      <c r="UXP95" s="516"/>
      <c r="UXQ95" s="516"/>
      <c r="UXR95" s="516"/>
      <c r="UXS95" s="516"/>
      <c r="UXT95" s="516"/>
      <c r="UXU95" s="516"/>
      <c r="UXV95" s="516"/>
      <c r="UXW95" s="516"/>
      <c r="UXX95" s="516"/>
      <c r="UXY95" s="516"/>
      <c r="UXZ95" s="516"/>
      <c r="UYA95" s="516"/>
      <c r="UYB95" s="516"/>
      <c r="UYC95" s="516"/>
      <c r="UYD95" s="516"/>
      <c r="UYE95" s="516"/>
      <c r="UYF95" s="516"/>
      <c r="UYG95" s="516"/>
      <c r="UYH95" s="516"/>
      <c r="UYI95" s="516"/>
      <c r="UYJ95" s="516"/>
      <c r="UYK95" s="516"/>
      <c r="UYL95" s="516"/>
      <c r="UYM95" s="516"/>
      <c r="UYN95" s="516"/>
      <c r="UYO95" s="516"/>
      <c r="UYP95" s="516"/>
      <c r="UYQ95" s="516"/>
      <c r="UYR95" s="516"/>
      <c r="UYS95" s="516"/>
      <c r="UYT95" s="516"/>
      <c r="UYU95" s="516"/>
      <c r="UYV95" s="516"/>
      <c r="UYW95" s="516"/>
      <c r="UYX95" s="516"/>
      <c r="UYY95" s="516"/>
      <c r="UYZ95" s="516"/>
      <c r="UZA95" s="516"/>
      <c r="UZB95" s="516"/>
      <c r="UZC95" s="516"/>
      <c r="UZD95" s="516"/>
      <c r="UZE95" s="516"/>
      <c r="UZF95" s="516"/>
      <c r="UZG95" s="516"/>
      <c r="UZH95" s="516"/>
      <c r="UZI95" s="516"/>
      <c r="UZJ95" s="516"/>
      <c r="UZK95" s="516"/>
      <c r="UZL95" s="516"/>
      <c r="UZM95" s="516"/>
      <c r="UZN95" s="516"/>
      <c r="UZO95" s="516"/>
      <c r="UZP95" s="516"/>
      <c r="UZQ95" s="516"/>
      <c r="UZR95" s="516"/>
      <c r="UZS95" s="516"/>
      <c r="UZT95" s="516"/>
      <c r="UZU95" s="516"/>
      <c r="UZV95" s="516"/>
      <c r="UZW95" s="516"/>
      <c r="UZX95" s="516"/>
      <c r="UZY95" s="516"/>
      <c r="UZZ95" s="516"/>
      <c r="VAA95" s="516"/>
      <c r="VAB95" s="516"/>
      <c r="VAC95" s="516"/>
      <c r="VAD95" s="516"/>
      <c r="VAE95" s="516"/>
      <c r="VAF95" s="516"/>
      <c r="VAG95" s="516"/>
      <c r="VAH95" s="516"/>
      <c r="VAI95" s="516"/>
      <c r="VAJ95" s="516"/>
      <c r="VAK95" s="516"/>
      <c r="VAL95" s="516"/>
      <c r="VAM95" s="516"/>
      <c r="VAN95" s="516"/>
      <c r="VAO95" s="516"/>
      <c r="VAP95" s="516"/>
      <c r="VAQ95" s="516"/>
      <c r="VAR95" s="516"/>
      <c r="VAS95" s="516"/>
      <c r="VAT95" s="516"/>
      <c r="VAU95" s="516"/>
      <c r="VAV95" s="516"/>
      <c r="VAW95" s="516"/>
      <c r="VAX95" s="516"/>
      <c r="VAY95" s="516"/>
      <c r="VAZ95" s="516"/>
      <c r="VBA95" s="516"/>
      <c r="VBB95" s="516"/>
      <c r="VBC95" s="516"/>
      <c r="VBD95" s="516"/>
      <c r="VBE95" s="516"/>
      <c r="VBF95" s="516"/>
      <c r="VBG95" s="516"/>
      <c r="VBH95" s="516"/>
      <c r="VBI95" s="516"/>
      <c r="VBJ95" s="516"/>
      <c r="VBK95" s="516"/>
      <c r="VBL95" s="516"/>
      <c r="VBM95" s="516"/>
      <c r="VBN95" s="516"/>
      <c r="VBO95" s="516"/>
      <c r="VBP95" s="516"/>
      <c r="VBQ95" s="516"/>
      <c r="VBR95" s="516"/>
      <c r="VBS95" s="516"/>
      <c r="VBT95" s="516"/>
      <c r="VBU95" s="516"/>
      <c r="VBV95" s="516"/>
      <c r="VBW95" s="516"/>
      <c r="VBX95" s="516"/>
      <c r="VBY95" s="516"/>
      <c r="VBZ95" s="516"/>
      <c r="VCA95" s="516"/>
      <c r="VCB95" s="516"/>
      <c r="VCC95" s="516"/>
      <c r="VCD95" s="516"/>
      <c r="VCE95" s="516"/>
      <c r="VCF95" s="516"/>
      <c r="VCG95" s="516"/>
      <c r="VCH95" s="516"/>
      <c r="VCI95" s="516"/>
      <c r="VCJ95" s="516"/>
      <c r="VCK95" s="516"/>
      <c r="VCL95" s="516"/>
      <c r="VCM95" s="516"/>
      <c r="VCN95" s="516"/>
      <c r="VCO95" s="516"/>
      <c r="VCP95" s="516"/>
      <c r="VCQ95" s="516"/>
      <c r="VCR95" s="516"/>
      <c r="VCS95" s="516"/>
      <c r="VCT95" s="516"/>
      <c r="VCU95" s="516"/>
      <c r="VCV95" s="516"/>
      <c r="VCW95" s="516"/>
      <c r="VCX95" s="516"/>
      <c r="VCY95" s="516"/>
      <c r="VCZ95" s="516"/>
      <c r="VDA95" s="516"/>
      <c r="VDB95" s="516"/>
      <c r="VDC95" s="516"/>
      <c r="VDD95" s="516"/>
      <c r="VDE95" s="516"/>
      <c r="VDF95" s="516"/>
      <c r="VDG95" s="516"/>
      <c r="VDH95" s="516"/>
      <c r="VDI95" s="516"/>
      <c r="VDJ95" s="516"/>
      <c r="VDK95" s="516"/>
      <c r="VDL95" s="516"/>
      <c r="VDM95" s="516"/>
      <c r="VDN95" s="516"/>
      <c r="VDO95" s="516"/>
      <c r="VDP95" s="516"/>
      <c r="VDQ95" s="516"/>
      <c r="VDR95" s="516"/>
      <c r="VDS95" s="516"/>
      <c r="VDT95" s="516"/>
      <c r="VDU95" s="516"/>
      <c r="VDV95" s="516"/>
      <c r="VDW95" s="516"/>
      <c r="VDX95" s="516"/>
      <c r="VDY95" s="516"/>
      <c r="VDZ95" s="516"/>
      <c r="VEA95" s="516"/>
      <c r="VEB95" s="516"/>
      <c r="VEC95" s="516"/>
      <c r="VED95" s="516"/>
      <c r="VEE95" s="516"/>
      <c r="VEF95" s="516"/>
      <c r="VEG95" s="516"/>
      <c r="VEH95" s="516"/>
      <c r="VEI95" s="516"/>
      <c r="VEJ95" s="516"/>
      <c r="VEK95" s="516"/>
      <c r="VEL95" s="516"/>
      <c r="VEM95" s="516"/>
      <c r="VEN95" s="516"/>
      <c r="VEO95" s="516"/>
      <c r="VEP95" s="516"/>
      <c r="VEQ95" s="516"/>
      <c r="VER95" s="516"/>
      <c r="VES95" s="516"/>
      <c r="VET95" s="516"/>
      <c r="VEU95" s="516"/>
      <c r="VEV95" s="516"/>
      <c r="VEW95" s="516"/>
      <c r="VEX95" s="516"/>
      <c r="VEY95" s="516"/>
      <c r="VEZ95" s="516"/>
      <c r="VFA95" s="516"/>
      <c r="VFB95" s="516"/>
      <c r="VFC95" s="516"/>
      <c r="VFD95" s="516"/>
      <c r="VFE95" s="516"/>
      <c r="VFF95" s="516"/>
      <c r="VFG95" s="516"/>
      <c r="VFH95" s="516"/>
      <c r="VFI95" s="516"/>
      <c r="VFJ95" s="516"/>
      <c r="VFK95" s="516"/>
      <c r="VFL95" s="516"/>
      <c r="VFM95" s="516"/>
      <c r="VFN95" s="516"/>
      <c r="VFO95" s="516"/>
      <c r="VFP95" s="516"/>
      <c r="VFQ95" s="516"/>
      <c r="VFR95" s="516"/>
      <c r="VFS95" s="516"/>
      <c r="VFT95" s="516"/>
      <c r="VFU95" s="516"/>
      <c r="VFV95" s="516"/>
      <c r="VFW95" s="516"/>
      <c r="VFX95" s="516"/>
      <c r="VFY95" s="516"/>
      <c r="VFZ95" s="516"/>
      <c r="VGA95" s="516"/>
      <c r="VGB95" s="516"/>
      <c r="VGC95" s="516"/>
      <c r="VGD95" s="516"/>
      <c r="VGE95" s="516"/>
      <c r="VGF95" s="516"/>
      <c r="VGG95" s="516"/>
      <c r="VGH95" s="516"/>
      <c r="VGI95" s="516"/>
      <c r="VGJ95" s="516"/>
      <c r="VGK95" s="516"/>
      <c r="VGL95" s="516"/>
      <c r="VGM95" s="516"/>
      <c r="VGN95" s="516"/>
      <c r="VGO95" s="516"/>
      <c r="VGP95" s="516"/>
      <c r="VGQ95" s="516"/>
      <c r="VGR95" s="516"/>
      <c r="VGS95" s="516"/>
      <c r="VGT95" s="516"/>
      <c r="VGU95" s="516"/>
      <c r="VGV95" s="516"/>
      <c r="VGW95" s="516"/>
      <c r="VGX95" s="516"/>
      <c r="VGY95" s="516"/>
      <c r="VGZ95" s="516"/>
      <c r="VHA95" s="516"/>
      <c r="VHB95" s="516"/>
      <c r="VHC95" s="516"/>
      <c r="VHD95" s="516"/>
      <c r="VHE95" s="516"/>
      <c r="VHF95" s="516"/>
      <c r="VHG95" s="516"/>
      <c r="VHH95" s="516"/>
      <c r="VHI95" s="516"/>
      <c r="VHJ95" s="516"/>
      <c r="VHK95" s="516"/>
      <c r="VHL95" s="516"/>
      <c r="VHM95" s="516"/>
      <c r="VHN95" s="516"/>
      <c r="VHO95" s="516"/>
      <c r="VHP95" s="516"/>
      <c r="VHQ95" s="516"/>
      <c r="VHR95" s="516"/>
      <c r="VHS95" s="516"/>
      <c r="VHT95" s="516"/>
      <c r="VHU95" s="516"/>
      <c r="VHV95" s="516"/>
      <c r="VHW95" s="516"/>
      <c r="VHX95" s="516"/>
      <c r="VHY95" s="516"/>
      <c r="VHZ95" s="516"/>
      <c r="VIA95" s="516"/>
      <c r="VIB95" s="516"/>
      <c r="VIC95" s="516"/>
      <c r="VID95" s="516"/>
      <c r="VIE95" s="516"/>
      <c r="VIF95" s="516"/>
      <c r="VIG95" s="516"/>
      <c r="VIH95" s="516"/>
      <c r="VII95" s="516"/>
      <c r="VIJ95" s="516"/>
      <c r="VIK95" s="516"/>
      <c r="VIL95" s="516"/>
      <c r="VIM95" s="516"/>
      <c r="VIN95" s="516"/>
      <c r="VIO95" s="516"/>
      <c r="VIP95" s="516"/>
      <c r="VIQ95" s="516"/>
      <c r="VIR95" s="516"/>
      <c r="VIS95" s="516"/>
      <c r="VIT95" s="516"/>
      <c r="VIU95" s="516"/>
      <c r="VIV95" s="516"/>
      <c r="VIW95" s="516"/>
      <c r="VIX95" s="516"/>
      <c r="VIY95" s="516"/>
      <c r="VIZ95" s="516"/>
      <c r="VJA95" s="516"/>
      <c r="VJB95" s="516"/>
      <c r="VJC95" s="516"/>
      <c r="VJD95" s="516"/>
      <c r="VJE95" s="516"/>
      <c r="VJF95" s="516"/>
      <c r="VJG95" s="516"/>
      <c r="VJH95" s="516"/>
      <c r="VJI95" s="516"/>
      <c r="VJJ95" s="516"/>
      <c r="VJK95" s="516"/>
      <c r="VJL95" s="516"/>
      <c r="VJM95" s="516"/>
      <c r="VJN95" s="516"/>
      <c r="VJO95" s="516"/>
      <c r="VJP95" s="516"/>
      <c r="VJQ95" s="516"/>
      <c r="VJR95" s="516"/>
      <c r="VJS95" s="516"/>
      <c r="VJT95" s="516"/>
      <c r="VJU95" s="516"/>
      <c r="VJV95" s="516"/>
      <c r="VJW95" s="516"/>
      <c r="VJX95" s="516"/>
      <c r="VJY95" s="516"/>
      <c r="VJZ95" s="516"/>
      <c r="VKA95" s="516"/>
      <c r="VKB95" s="516"/>
      <c r="VKC95" s="516"/>
      <c r="VKD95" s="516"/>
      <c r="VKE95" s="516"/>
      <c r="VKF95" s="516"/>
      <c r="VKG95" s="516"/>
      <c r="VKH95" s="516"/>
      <c r="VKI95" s="516"/>
      <c r="VKJ95" s="516"/>
      <c r="VKK95" s="516"/>
      <c r="VKL95" s="516"/>
      <c r="VKM95" s="516"/>
      <c r="VKN95" s="516"/>
      <c r="VKO95" s="516"/>
      <c r="VKP95" s="516"/>
      <c r="VKQ95" s="516"/>
      <c r="VKR95" s="516"/>
      <c r="VKS95" s="516"/>
      <c r="VKT95" s="516"/>
      <c r="VKU95" s="516"/>
      <c r="VKV95" s="516"/>
      <c r="VKW95" s="516"/>
      <c r="VKX95" s="516"/>
      <c r="VKY95" s="516"/>
      <c r="VKZ95" s="516"/>
      <c r="VLA95" s="516"/>
      <c r="VLB95" s="516"/>
      <c r="VLC95" s="516"/>
      <c r="VLD95" s="516"/>
      <c r="VLE95" s="516"/>
      <c r="VLF95" s="516"/>
      <c r="VLG95" s="516"/>
      <c r="VLH95" s="516"/>
      <c r="VLI95" s="516"/>
      <c r="VLJ95" s="516"/>
      <c r="VLK95" s="516"/>
      <c r="VLL95" s="516"/>
      <c r="VLM95" s="516"/>
      <c r="VLN95" s="516"/>
      <c r="VLO95" s="516"/>
      <c r="VLP95" s="516"/>
      <c r="VLQ95" s="516"/>
      <c r="VLR95" s="516"/>
      <c r="VLS95" s="516"/>
      <c r="VLT95" s="516"/>
      <c r="VLU95" s="516"/>
      <c r="VLV95" s="516"/>
      <c r="VLW95" s="516"/>
      <c r="VLX95" s="516"/>
      <c r="VLY95" s="516"/>
      <c r="VLZ95" s="516"/>
      <c r="VMA95" s="516"/>
      <c r="VMB95" s="516"/>
      <c r="VMC95" s="516"/>
      <c r="VMD95" s="516"/>
      <c r="VME95" s="516"/>
      <c r="VMF95" s="516"/>
      <c r="VMG95" s="516"/>
      <c r="VMH95" s="516"/>
      <c r="VMI95" s="516"/>
      <c r="VMJ95" s="516"/>
      <c r="VMK95" s="516"/>
      <c r="VML95" s="516"/>
      <c r="VMM95" s="516"/>
      <c r="VMN95" s="516"/>
      <c r="VMO95" s="516"/>
      <c r="VMP95" s="516"/>
      <c r="VMQ95" s="516"/>
      <c r="VMR95" s="516"/>
      <c r="VMS95" s="516"/>
      <c r="VMT95" s="516"/>
      <c r="VMU95" s="516"/>
      <c r="VMV95" s="516"/>
      <c r="VMW95" s="516"/>
      <c r="VMX95" s="516"/>
      <c r="VMY95" s="516"/>
      <c r="VMZ95" s="516"/>
      <c r="VNA95" s="516"/>
      <c r="VNB95" s="516"/>
      <c r="VNC95" s="516"/>
      <c r="VND95" s="516"/>
      <c r="VNE95" s="516"/>
      <c r="VNF95" s="516"/>
      <c r="VNG95" s="516"/>
      <c r="VNH95" s="516"/>
      <c r="VNI95" s="516"/>
      <c r="VNJ95" s="516"/>
      <c r="VNK95" s="516"/>
      <c r="VNL95" s="516"/>
      <c r="VNM95" s="516"/>
      <c r="VNN95" s="516"/>
      <c r="VNO95" s="516"/>
      <c r="VNP95" s="516"/>
      <c r="VNQ95" s="516"/>
      <c r="VNR95" s="516"/>
      <c r="VNS95" s="516"/>
      <c r="VNT95" s="516"/>
      <c r="VNU95" s="516"/>
      <c r="VNV95" s="516"/>
      <c r="VNW95" s="516"/>
      <c r="VNX95" s="516"/>
      <c r="VNY95" s="516"/>
      <c r="VNZ95" s="516"/>
      <c r="VOA95" s="516"/>
      <c r="VOB95" s="516"/>
      <c r="VOC95" s="516"/>
      <c r="VOD95" s="516"/>
      <c r="VOE95" s="516"/>
      <c r="VOF95" s="516"/>
      <c r="VOG95" s="516"/>
      <c r="VOH95" s="516"/>
      <c r="VOI95" s="516"/>
      <c r="VOJ95" s="516"/>
      <c r="VOK95" s="516"/>
      <c r="VOL95" s="516"/>
      <c r="VOM95" s="516"/>
      <c r="VON95" s="516"/>
      <c r="VOO95" s="516"/>
      <c r="VOP95" s="516"/>
      <c r="VOQ95" s="516"/>
      <c r="VOR95" s="516"/>
      <c r="VOS95" s="516"/>
      <c r="VOT95" s="516"/>
      <c r="VOU95" s="516"/>
      <c r="VOV95" s="516"/>
      <c r="VOW95" s="516"/>
      <c r="VOX95" s="516"/>
      <c r="VOY95" s="516"/>
      <c r="VOZ95" s="516"/>
      <c r="VPA95" s="516"/>
      <c r="VPB95" s="516"/>
      <c r="VPC95" s="516"/>
      <c r="VPD95" s="516"/>
      <c r="VPE95" s="516"/>
      <c r="VPF95" s="516"/>
      <c r="VPG95" s="516"/>
      <c r="VPH95" s="516"/>
      <c r="VPI95" s="516"/>
      <c r="VPJ95" s="516"/>
      <c r="VPK95" s="516"/>
      <c r="VPL95" s="516"/>
      <c r="VPM95" s="516"/>
      <c r="VPN95" s="516"/>
      <c r="VPO95" s="516"/>
      <c r="VPP95" s="516"/>
      <c r="VPQ95" s="516"/>
      <c r="VPR95" s="516"/>
      <c r="VPS95" s="516"/>
      <c r="VPT95" s="516"/>
      <c r="VPU95" s="516"/>
      <c r="VPV95" s="516"/>
      <c r="VPW95" s="516"/>
      <c r="VPX95" s="516"/>
      <c r="VPY95" s="516"/>
      <c r="VPZ95" s="516"/>
      <c r="VQA95" s="516"/>
      <c r="VQB95" s="516"/>
      <c r="VQC95" s="516"/>
      <c r="VQD95" s="516"/>
      <c r="VQE95" s="516"/>
      <c r="VQF95" s="516"/>
      <c r="VQG95" s="516"/>
      <c r="VQH95" s="516"/>
      <c r="VQI95" s="516"/>
      <c r="VQJ95" s="516"/>
      <c r="VQK95" s="516"/>
      <c r="VQL95" s="516"/>
      <c r="VQM95" s="516"/>
      <c r="VQN95" s="516"/>
      <c r="VQO95" s="516"/>
      <c r="VQP95" s="516"/>
      <c r="VQQ95" s="516"/>
      <c r="VQR95" s="516"/>
      <c r="VQS95" s="516"/>
      <c r="VQT95" s="516"/>
      <c r="VQU95" s="516"/>
      <c r="VQV95" s="516"/>
      <c r="VQW95" s="516"/>
      <c r="VQX95" s="516"/>
      <c r="VQY95" s="516"/>
      <c r="VQZ95" s="516"/>
      <c r="VRA95" s="516"/>
      <c r="VRB95" s="516"/>
      <c r="VRC95" s="516"/>
      <c r="VRD95" s="516"/>
      <c r="VRE95" s="516"/>
      <c r="VRF95" s="516"/>
      <c r="VRG95" s="516"/>
      <c r="VRH95" s="516"/>
      <c r="VRI95" s="516"/>
      <c r="VRJ95" s="516"/>
      <c r="VRK95" s="516"/>
      <c r="VRL95" s="516"/>
      <c r="VRM95" s="516"/>
      <c r="VRN95" s="516"/>
      <c r="VRO95" s="516"/>
      <c r="VRP95" s="516"/>
      <c r="VRQ95" s="516"/>
      <c r="VRR95" s="516"/>
      <c r="VRS95" s="516"/>
      <c r="VRT95" s="516"/>
      <c r="VRU95" s="516"/>
      <c r="VRV95" s="516"/>
      <c r="VRW95" s="516"/>
      <c r="VRX95" s="516"/>
      <c r="VRY95" s="516"/>
      <c r="VRZ95" s="516"/>
      <c r="VSA95" s="516"/>
      <c r="VSB95" s="516"/>
      <c r="VSC95" s="516"/>
      <c r="VSD95" s="516"/>
      <c r="VSE95" s="516"/>
      <c r="VSF95" s="516"/>
      <c r="VSG95" s="516"/>
      <c r="VSH95" s="516"/>
      <c r="VSI95" s="516"/>
      <c r="VSJ95" s="516"/>
      <c r="VSK95" s="516"/>
      <c r="VSL95" s="516"/>
      <c r="VSM95" s="516"/>
      <c r="VSN95" s="516"/>
      <c r="VSO95" s="516"/>
      <c r="VSP95" s="516"/>
      <c r="VSQ95" s="516"/>
      <c r="VSR95" s="516"/>
      <c r="VSS95" s="516"/>
      <c r="VST95" s="516"/>
      <c r="VSU95" s="516"/>
      <c r="VSV95" s="516"/>
      <c r="VSW95" s="516"/>
      <c r="VSX95" s="516"/>
      <c r="VSY95" s="516"/>
      <c r="VSZ95" s="516"/>
      <c r="VTA95" s="516"/>
      <c r="VTB95" s="516"/>
      <c r="VTC95" s="516"/>
      <c r="VTD95" s="516"/>
      <c r="VTE95" s="516"/>
      <c r="VTF95" s="516"/>
      <c r="VTG95" s="516"/>
      <c r="VTH95" s="516"/>
      <c r="VTI95" s="516"/>
      <c r="VTJ95" s="516"/>
      <c r="VTK95" s="516"/>
      <c r="VTL95" s="516"/>
      <c r="VTM95" s="516"/>
      <c r="VTN95" s="516"/>
      <c r="VTO95" s="516"/>
      <c r="VTP95" s="516"/>
      <c r="VTQ95" s="516"/>
      <c r="VTR95" s="516"/>
      <c r="VTS95" s="516"/>
      <c r="VTT95" s="516"/>
      <c r="VTU95" s="516"/>
      <c r="VTV95" s="516"/>
      <c r="VTW95" s="516"/>
      <c r="VTX95" s="516"/>
      <c r="VTY95" s="516"/>
      <c r="VTZ95" s="516"/>
      <c r="VUA95" s="516"/>
      <c r="VUB95" s="516"/>
      <c r="VUC95" s="516"/>
      <c r="VUD95" s="516"/>
      <c r="VUE95" s="516"/>
      <c r="VUF95" s="516"/>
      <c r="VUG95" s="516"/>
      <c r="VUH95" s="516"/>
      <c r="VUI95" s="516"/>
      <c r="VUJ95" s="516"/>
      <c r="VUK95" s="516"/>
      <c r="VUL95" s="516"/>
      <c r="VUM95" s="516"/>
      <c r="VUN95" s="516"/>
      <c r="VUO95" s="516"/>
      <c r="VUP95" s="516"/>
      <c r="VUQ95" s="516"/>
      <c r="VUR95" s="516"/>
      <c r="VUS95" s="516"/>
      <c r="VUT95" s="516"/>
      <c r="VUU95" s="516"/>
      <c r="VUV95" s="516"/>
      <c r="VUW95" s="516"/>
      <c r="VUX95" s="516"/>
      <c r="VUY95" s="516"/>
      <c r="VUZ95" s="516"/>
      <c r="VVA95" s="516"/>
      <c r="VVB95" s="516"/>
      <c r="VVC95" s="516"/>
      <c r="VVD95" s="516"/>
      <c r="VVE95" s="516"/>
      <c r="VVF95" s="516"/>
      <c r="VVG95" s="516"/>
      <c r="VVH95" s="516"/>
      <c r="VVI95" s="516"/>
      <c r="VVJ95" s="516"/>
      <c r="VVK95" s="516"/>
      <c r="VVL95" s="516"/>
      <c r="VVM95" s="516"/>
      <c r="VVN95" s="516"/>
      <c r="VVO95" s="516"/>
      <c r="VVP95" s="516"/>
      <c r="VVQ95" s="516"/>
      <c r="VVR95" s="516"/>
      <c r="VVS95" s="516"/>
      <c r="VVT95" s="516"/>
      <c r="VVU95" s="516"/>
      <c r="VVV95" s="516"/>
      <c r="VVW95" s="516"/>
      <c r="VVX95" s="516"/>
      <c r="VVY95" s="516"/>
      <c r="VVZ95" s="516"/>
      <c r="VWA95" s="516"/>
      <c r="VWB95" s="516"/>
      <c r="VWC95" s="516"/>
      <c r="VWD95" s="516"/>
      <c r="VWE95" s="516"/>
      <c r="VWF95" s="516"/>
      <c r="VWG95" s="516"/>
      <c r="VWH95" s="516"/>
      <c r="VWI95" s="516"/>
      <c r="VWJ95" s="516"/>
      <c r="VWK95" s="516"/>
      <c r="VWL95" s="516"/>
      <c r="VWM95" s="516"/>
      <c r="VWN95" s="516"/>
      <c r="VWO95" s="516"/>
      <c r="VWP95" s="516"/>
      <c r="VWQ95" s="516"/>
      <c r="VWR95" s="516"/>
      <c r="VWS95" s="516"/>
      <c r="VWT95" s="516"/>
      <c r="VWU95" s="516"/>
      <c r="VWV95" s="516"/>
      <c r="VWW95" s="516"/>
      <c r="VWX95" s="516"/>
      <c r="VWY95" s="516"/>
      <c r="VWZ95" s="516"/>
      <c r="VXA95" s="516"/>
      <c r="VXB95" s="516"/>
      <c r="VXC95" s="516"/>
      <c r="VXD95" s="516"/>
      <c r="VXE95" s="516"/>
      <c r="VXF95" s="516"/>
      <c r="VXG95" s="516"/>
      <c r="VXH95" s="516"/>
      <c r="VXI95" s="516"/>
      <c r="VXJ95" s="516"/>
      <c r="VXK95" s="516"/>
      <c r="VXL95" s="516"/>
      <c r="VXM95" s="516"/>
      <c r="VXN95" s="516"/>
      <c r="VXO95" s="516"/>
      <c r="VXP95" s="516"/>
      <c r="VXQ95" s="516"/>
      <c r="VXR95" s="516"/>
      <c r="VXS95" s="516"/>
      <c r="VXT95" s="516"/>
      <c r="VXU95" s="516"/>
      <c r="VXV95" s="516"/>
      <c r="VXW95" s="516"/>
      <c r="VXX95" s="516"/>
      <c r="VXY95" s="516"/>
      <c r="VXZ95" s="516"/>
      <c r="VYA95" s="516"/>
      <c r="VYB95" s="516"/>
      <c r="VYC95" s="516"/>
      <c r="VYD95" s="516"/>
      <c r="VYE95" s="516"/>
      <c r="VYF95" s="516"/>
      <c r="VYG95" s="516"/>
      <c r="VYH95" s="516"/>
      <c r="VYI95" s="516"/>
      <c r="VYJ95" s="516"/>
      <c r="VYK95" s="516"/>
      <c r="VYL95" s="516"/>
      <c r="VYM95" s="516"/>
      <c r="VYN95" s="516"/>
      <c r="VYO95" s="516"/>
      <c r="VYP95" s="516"/>
      <c r="VYQ95" s="516"/>
      <c r="VYR95" s="516"/>
      <c r="VYS95" s="516"/>
      <c r="VYT95" s="516"/>
      <c r="VYU95" s="516"/>
      <c r="VYV95" s="516"/>
      <c r="VYW95" s="516"/>
      <c r="VYX95" s="516"/>
      <c r="VYY95" s="516"/>
      <c r="VYZ95" s="516"/>
      <c r="VZA95" s="516"/>
      <c r="VZB95" s="516"/>
      <c r="VZC95" s="516"/>
      <c r="VZD95" s="516"/>
      <c r="VZE95" s="516"/>
      <c r="VZF95" s="516"/>
      <c r="VZG95" s="516"/>
      <c r="VZH95" s="516"/>
      <c r="VZI95" s="516"/>
      <c r="VZJ95" s="516"/>
      <c r="VZK95" s="516"/>
      <c r="VZL95" s="516"/>
      <c r="VZM95" s="516"/>
      <c r="VZN95" s="516"/>
      <c r="VZO95" s="516"/>
      <c r="VZP95" s="516"/>
      <c r="VZQ95" s="516"/>
      <c r="VZR95" s="516"/>
      <c r="VZS95" s="516"/>
      <c r="VZT95" s="516"/>
      <c r="VZU95" s="516"/>
      <c r="VZV95" s="516"/>
      <c r="VZW95" s="516"/>
      <c r="VZX95" s="516"/>
      <c r="VZY95" s="516"/>
      <c r="VZZ95" s="516"/>
      <c r="WAA95" s="516"/>
      <c r="WAB95" s="516"/>
      <c r="WAC95" s="516"/>
      <c r="WAD95" s="516"/>
      <c r="WAE95" s="516"/>
      <c r="WAF95" s="516"/>
      <c r="WAG95" s="516"/>
      <c r="WAH95" s="516"/>
      <c r="WAI95" s="516"/>
      <c r="WAJ95" s="516"/>
      <c r="WAK95" s="516"/>
      <c r="WAL95" s="516"/>
      <c r="WAM95" s="516"/>
      <c r="WAN95" s="516"/>
      <c r="WAO95" s="516"/>
      <c r="WAP95" s="516"/>
      <c r="WAQ95" s="516"/>
      <c r="WAR95" s="516"/>
      <c r="WAS95" s="516"/>
      <c r="WAT95" s="516"/>
      <c r="WAU95" s="516"/>
      <c r="WAV95" s="516"/>
      <c r="WAW95" s="516"/>
      <c r="WAX95" s="516"/>
      <c r="WAY95" s="516"/>
      <c r="WAZ95" s="516"/>
      <c r="WBA95" s="516"/>
      <c r="WBB95" s="516"/>
      <c r="WBC95" s="516"/>
      <c r="WBD95" s="516"/>
      <c r="WBE95" s="516"/>
      <c r="WBF95" s="516"/>
      <c r="WBG95" s="516"/>
      <c r="WBH95" s="516"/>
      <c r="WBI95" s="516"/>
      <c r="WBJ95" s="516"/>
      <c r="WBK95" s="516"/>
      <c r="WBL95" s="516"/>
      <c r="WBM95" s="516"/>
      <c r="WBN95" s="516"/>
      <c r="WBO95" s="516"/>
      <c r="WBP95" s="516"/>
      <c r="WBQ95" s="516"/>
      <c r="WBR95" s="516"/>
      <c r="WBS95" s="516"/>
      <c r="WBT95" s="516"/>
      <c r="WBU95" s="516"/>
      <c r="WBV95" s="516"/>
      <c r="WBW95" s="516"/>
      <c r="WBX95" s="516"/>
      <c r="WBY95" s="516"/>
      <c r="WBZ95" s="516"/>
      <c r="WCA95" s="516"/>
      <c r="WCB95" s="516"/>
      <c r="WCC95" s="516"/>
      <c r="WCD95" s="516"/>
      <c r="WCE95" s="516"/>
      <c r="WCF95" s="516"/>
      <c r="WCG95" s="516"/>
      <c r="WCH95" s="516"/>
      <c r="WCI95" s="516"/>
      <c r="WCJ95" s="516"/>
      <c r="WCK95" s="516"/>
      <c r="WCL95" s="516"/>
      <c r="WCM95" s="516"/>
      <c r="WCN95" s="516"/>
      <c r="WCO95" s="516"/>
      <c r="WCP95" s="516"/>
      <c r="WCQ95" s="516"/>
      <c r="WCR95" s="516"/>
      <c r="WCS95" s="516"/>
      <c r="WCT95" s="516"/>
      <c r="WCU95" s="516"/>
      <c r="WCV95" s="516"/>
      <c r="WCW95" s="516"/>
      <c r="WCX95" s="516"/>
      <c r="WCY95" s="516"/>
      <c r="WCZ95" s="516"/>
      <c r="WDA95" s="516"/>
      <c r="WDB95" s="516"/>
      <c r="WDC95" s="516"/>
      <c r="WDD95" s="516"/>
      <c r="WDE95" s="516"/>
      <c r="WDF95" s="516"/>
      <c r="WDG95" s="516"/>
      <c r="WDH95" s="516"/>
      <c r="WDI95" s="516"/>
      <c r="WDJ95" s="516"/>
      <c r="WDK95" s="516"/>
      <c r="WDL95" s="516"/>
      <c r="WDM95" s="516"/>
      <c r="WDN95" s="516"/>
      <c r="WDO95" s="516"/>
      <c r="WDP95" s="516"/>
      <c r="WDQ95" s="516"/>
      <c r="WDR95" s="516"/>
      <c r="WDS95" s="516"/>
      <c r="WDT95" s="516"/>
      <c r="WDU95" s="516"/>
      <c r="WDV95" s="516"/>
      <c r="WDW95" s="516"/>
      <c r="WDX95" s="516"/>
      <c r="WDY95" s="516"/>
      <c r="WDZ95" s="516"/>
      <c r="WEA95" s="516"/>
      <c r="WEB95" s="516"/>
      <c r="WEC95" s="516"/>
      <c r="WED95" s="516"/>
      <c r="WEE95" s="516"/>
      <c r="WEF95" s="516"/>
      <c r="WEG95" s="516"/>
      <c r="WEH95" s="516"/>
      <c r="WEI95" s="516"/>
      <c r="WEJ95" s="516"/>
      <c r="WEK95" s="516"/>
      <c r="WEL95" s="516"/>
      <c r="WEM95" s="516"/>
      <c r="WEN95" s="516"/>
      <c r="WEO95" s="516"/>
      <c r="WEP95" s="516"/>
      <c r="WEQ95" s="516"/>
      <c r="WER95" s="516"/>
      <c r="WES95" s="516"/>
      <c r="WET95" s="516"/>
      <c r="WEU95" s="516"/>
      <c r="WEV95" s="516"/>
      <c r="WEW95" s="516"/>
      <c r="WEX95" s="516"/>
      <c r="WEY95" s="516"/>
      <c r="WEZ95" s="516"/>
      <c r="WFA95" s="516"/>
      <c r="WFB95" s="516"/>
      <c r="WFC95" s="516"/>
      <c r="WFD95" s="516"/>
      <c r="WFE95" s="516"/>
      <c r="WFF95" s="516"/>
      <c r="WFG95" s="516"/>
      <c r="WFH95" s="516"/>
      <c r="WFI95" s="516"/>
      <c r="WFJ95" s="516"/>
      <c r="WFK95" s="516"/>
      <c r="WFL95" s="516"/>
      <c r="WFM95" s="516"/>
      <c r="WFN95" s="516"/>
      <c r="WFO95" s="516"/>
      <c r="WFP95" s="516"/>
      <c r="WFQ95" s="516"/>
      <c r="WFR95" s="516"/>
      <c r="WFS95" s="516"/>
      <c r="WFT95" s="516"/>
      <c r="WFU95" s="516"/>
      <c r="WFV95" s="516"/>
      <c r="WFW95" s="516"/>
      <c r="WFX95" s="516"/>
      <c r="WFY95" s="516"/>
      <c r="WFZ95" s="516"/>
      <c r="WGA95" s="516"/>
      <c r="WGB95" s="516"/>
      <c r="WGC95" s="516"/>
      <c r="WGD95" s="516"/>
      <c r="WGE95" s="516"/>
      <c r="WGF95" s="516"/>
      <c r="WGG95" s="516"/>
      <c r="WGH95" s="516"/>
      <c r="WGI95" s="516"/>
      <c r="WGJ95" s="516"/>
      <c r="WGK95" s="516"/>
      <c r="WGL95" s="516"/>
      <c r="WGM95" s="516"/>
      <c r="WGN95" s="516"/>
      <c r="WGO95" s="516"/>
      <c r="WGP95" s="516"/>
      <c r="WGQ95" s="516"/>
      <c r="WGR95" s="516"/>
      <c r="WGS95" s="516"/>
      <c r="WGT95" s="516"/>
      <c r="WGU95" s="516"/>
      <c r="WGV95" s="516"/>
      <c r="WGW95" s="516"/>
      <c r="WGX95" s="516"/>
      <c r="WGY95" s="516"/>
      <c r="WGZ95" s="516"/>
      <c r="WHA95" s="516"/>
      <c r="WHB95" s="516"/>
      <c r="WHC95" s="516"/>
      <c r="WHD95" s="516"/>
      <c r="WHE95" s="516"/>
      <c r="WHF95" s="516"/>
      <c r="WHG95" s="516"/>
      <c r="WHH95" s="516"/>
      <c r="WHI95" s="516"/>
      <c r="WHJ95" s="516"/>
      <c r="WHK95" s="516"/>
      <c r="WHL95" s="516"/>
      <c r="WHM95" s="516"/>
      <c r="WHN95" s="516"/>
      <c r="WHO95" s="516"/>
      <c r="WHP95" s="516"/>
      <c r="WHQ95" s="516"/>
      <c r="WHR95" s="516"/>
      <c r="WHS95" s="516"/>
      <c r="WHT95" s="516"/>
      <c r="WHU95" s="516"/>
      <c r="WHV95" s="516"/>
      <c r="WHW95" s="516"/>
      <c r="WHX95" s="516"/>
      <c r="WHY95" s="516"/>
      <c r="WHZ95" s="516"/>
      <c r="WIA95" s="516"/>
      <c r="WIB95" s="516"/>
      <c r="WIC95" s="516"/>
      <c r="WID95" s="516"/>
      <c r="WIE95" s="516"/>
      <c r="WIF95" s="516"/>
      <c r="WIG95" s="516"/>
      <c r="WIH95" s="516"/>
      <c r="WII95" s="516"/>
      <c r="WIJ95" s="516"/>
      <c r="WIK95" s="516"/>
      <c r="WIL95" s="516"/>
      <c r="WIM95" s="516"/>
      <c r="WIN95" s="516"/>
      <c r="WIO95" s="516"/>
      <c r="WIP95" s="516"/>
      <c r="WIQ95" s="516"/>
      <c r="WIR95" s="516"/>
      <c r="WIS95" s="516"/>
      <c r="WIT95" s="516"/>
      <c r="WIU95" s="516"/>
      <c r="WIV95" s="516"/>
      <c r="WIW95" s="516"/>
      <c r="WIX95" s="516"/>
      <c r="WIY95" s="516"/>
      <c r="WIZ95" s="516"/>
      <c r="WJA95" s="516"/>
      <c r="WJB95" s="516"/>
      <c r="WJC95" s="516"/>
      <c r="WJD95" s="516"/>
      <c r="WJE95" s="516"/>
      <c r="WJF95" s="516"/>
      <c r="WJG95" s="516"/>
      <c r="WJH95" s="516"/>
      <c r="WJI95" s="516"/>
      <c r="WJJ95" s="516"/>
      <c r="WJK95" s="516"/>
      <c r="WJL95" s="516"/>
      <c r="WJM95" s="516"/>
      <c r="WJN95" s="516"/>
      <c r="WJO95" s="516"/>
      <c r="WJP95" s="516"/>
      <c r="WJQ95" s="516"/>
      <c r="WJR95" s="516"/>
      <c r="WJS95" s="516"/>
      <c r="WJT95" s="516"/>
      <c r="WJU95" s="516"/>
      <c r="WJV95" s="516"/>
      <c r="WJW95" s="516"/>
      <c r="WJX95" s="516"/>
      <c r="WJY95" s="516"/>
      <c r="WJZ95" s="516"/>
      <c r="WKA95" s="516"/>
      <c r="WKB95" s="516"/>
      <c r="WKC95" s="516"/>
      <c r="WKD95" s="516"/>
      <c r="WKE95" s="516"/>
      <c r="WKF95" s="516"/>
      <c r="WKG95" s="516"/>
      <c r="WKH95" s="516"/>
      <c r="WKI95" s="516"/>
      <c r="WKJ95" s="516"/>
      <c r="WKK95" s="516"/>
      <c r="WKL95" s="516"/>
      <c r="WKM95" s="516"/>
      <c r="WKN95" s="516"/>
      <c r="WKO95" s="516"/>
      <c r="WKP95" s="516"/>
      <c r="WKQ95" s="516"/>
      <c r="WKR95" s="516"/>
      <c r="WKS95" s="516"/>
      <c r="WKT95" s="516"/>
      <c r="WKU95" s="516"/>
      <c r="WKV95" s="516"/>
      <c r="WKW95" s="516"/>
      <c r="WKX95" s="516"/>
      <c r="WKY95" s="516"/>
      <c r="WKZ95" s="516"/>
      <c r="WLA95" s="516"/>
      <c r="WLB95" s="516"/>
      <c r="WLC95" s="516"/>
      <c r="WLD95" s="516"/>
      <c r="WLE95" s="516"/>
      <c r="WLF95" s="516"/>
      <c r="WLG95" s="516"/>
      <c r="WLH95" s="516"/>
      <c r="WLI95" s="516"/>
      <c r="WLJ95" s="516"/>
      <c r="WLK95" s="516"/>
      <c r="WLL95" s="516"/>
      <c r="WLM95" s="516"/>
      <c r="WLN95" s="516"/>
      <c r="WLO95" s="516"/>
      <c r="WLP95" s="516"/>
      <c r="WLQ95" s="516"/>
      <c r="WLR95" s="516"/>
      <c r="WLS95" s="516"/>
      <c r="WLT95" s="516"/>
      <c r="WLU95" s="516"/>
      <c r="WLV95" s="516"/>
      <c r="WLW95" s="516"/>
      <c r="WLX95" s="516"/>
      <c r="WLY95" s="516"/>
      <c r="WLZ95" s="516"/>
      <c r="WMA95" s="516"/>
      <c r="WMB95" s="516"/>
      <c r="WMC95" s="516"/>
      <c r="WMD95" s="516"/>
      <c r="WME95" s="516"/>
      <c r="WMF95" s="516"/>
      <c r="WMG95" s="516"/>
      <c r="WMH95" s="516"/>
      <c r="WMI95" s="516"/>
      <c r="WMJ95" s="516"/>
      <c r="WMK95" s="516"/>
      <c r="WML95" s="516"/>
      <c r="WMM95" s="516"/>
      <c r="WMN95" s="516"/>
      <c r="WMO95" s="516"/>
      <c r="WMP95" s="516"/>
      <c r="WMQ95" s="516"/>
      <c r="WMR95" s="516"/>
      <c r="WMS95" s="516"/>
      <c r="WMT95" s="516"/>
      <c r="WMU95" s="516"/>
      <c r="WMV95" s="516"/>
      <c r="WMW95" s="516"/>
      <c r="WMX95" s="516"/>
      <c r="WMY95" s="516"/>
      <c r="WMZ95" s="516"/>
      <c r="WNA95" s="516"/>
      <c r="WNB95" s="516"/>
      <c r="WNC95" s="516"/>
      <c r="WND95" s="516"/>
      <c r="WNE95" s="516"/>
      <c r="WNF95" s="516"/>
      <c r="WNG95" s="516"/>
      <c r="WNH95" s="516"/>
      <c r="WNI95" s="516"/>
      <c r="WNJ95" s="516"/>
      <c r="WNK95" s="516"/>
      <c r="WNL95" s="516"/>
      <c r="WNM95" s="516"/>
      <c r="WNN95" s="516"/>
      <c r="WNO95" s="516"/>
      <c r="WNP95" s="516"/>
      <c r="WNQ95" s="516"/>
      <c r="WNR95" s="516"/>
      <c r="WNS95" s="516"/>
      <c r="WNT95" s="516"/>
      <c r="WNU95" s="516"/>
      <c r="WNV95" s="516"/>
      <c r="WNW95" s="516"/>
      <c r="WNX95" s="516"/>
      <c r="WNY95" s="516"/>
      <c r="WNZ95" s="516"/>
      <c r="WOA95" s="516"/>
      <c r="WOB95" s="516"/>
      <c r="WOC95" s="516"/>
      <c r="WOD95" s="516"/>
      <c r="WOE95" s="516"/>
      <c r="WOF95" s="516"/>
      <c r="WOG95" s="516"/>
      <c r="WOH95" s="516"/>
      <c r="WOI95" s="516"/>
      <c r="WOJ95" s="516"/>
      <c r="WOK95" s="516"/>
      <c r="WOL95" s="516"/>
      <c r="WOM95" s="516"/>
      <c r="WON95" s="516"/>
      <c r="WOO95" s="516"/>
      <c r="WOP95" s="516"/>
      <c r="WOQ95" s="516"/>
      <c r="WOR95" s="516"/>
      <c r="WOS95" s="516"/>
      <c r="WOT95" s="516"/>
      <c r="WOU95" s="516"/>
      <c r="WOV95" s="516"/>
      <c r="WOW95" s="516"/>
      <c r="WOX95" s="516"/>
      <c r="WOY95" s="516"/>
      <c r="WOZ95" s="516"/>
      <c r="WPA95" s="516"/>
      <c r="WPB95" s="516"/>
      <c r="WPC95" s="516"/>
      <c r="WPD95" s="516"/>
      <c r="WPE95" s="516"/>
      <c r="WPF95" s="516"/>
      <c r="WPG95" s="516"/>
      <c r="WPH95" s="516"/>
      <c r="WPI95" s="516"/>
      <c r="WPJ95" s="516"/>
      <c r="WPK95" s="516"/>
      <c r="WPL95" s="516"/>
      <c r="WPM95" s="516"/>
      <c r="WPN95" s="516"/>
      <c r="WPO95" s="516"/>
      <c r="WPP95" s="516"/>
      <c r="WPQ95" s="516"/>
      <c r="WPR95" s="516"/>
      <c r="WPS95" s="516"/>
      <c r="WPT95" s="516"/>
      <c r="WPU95" s="516"/>
      <c r="WPV95" s="516"/>
      <c r="WPW95" s="516"/>
      <c r="WPX95" s="516"/>
      <c r="WPY95" s="516"/>
      <c r="WPZ95" s="516"/>
      <c r="WQA95" s="516"/>
      <c r="WQB95" s="516"/>
      <c r="WQC95" s="516"/>
      <c r="WQD95" s="516"/>
      <c r="WQE95" s="516"/>
      <c r="WQF95" s="516"/>
      <c r="WQG95" s="516"/>
      <c r="WQH95" s="516"/>
      <c r="WQI95" s="516"/>
      <c r="WQJ95" s="516"/>
      <c r="WQK95" s="516"/>
      <c r="WQL95" s="516"/>
      <c r="WQM95" s="516"/>
      <c r="WQN95" s="516"/>
      <c r="WQO95" s="516"/>
      <c r="WQP95" s="516"/>
      <c r="WQQ95" s="516"/>
      <c r="WQR95" s="516"/>
      <c r="WQS95" s="516"/>
      <c r="WQT95" s="516"/>
      <c r="WQU95" s="516"/>
      <c r="WQV95" s="516"/>
      <c r="WQW95" s="516"/>
      <c r="WQX95" s="516"/>
      <c r="WQY95" s="516"/>
      <c r="WQZ95" s="516"/>
      <c r="WRA95" s="516"/>
      <c r="WRB95" s="516"/>
      <c r="WRC95" s="516"/>
      <c r="WRD95" s="516"/>
      <c r="WRE95" s="516"/>
      <c r="WRF95" s="516"/>
      <c r="WRG95" s="516"/>
      <c r="WRH95" s="516"/>
      <c r="WRI95" s="516"/>
      <c r="WRJ95" s="516"/>
      <c r="WRK95" s="516"/>
      <c r="WRL95" s="516"/>
      <c r="WRM95" s="516"/>
      <c r="WRN95" s="516"/>
      <c r="WRO95" s="516"/>
      <c r="WRP95" s="516"/>
      <c r="WRQ95" s="516"/>
      <c r="WRR95" s="516"/>
      <c r="WRS95" s="516"/>
      <c r="WRT95" s="516"/>
      <c r="WRU95" s="516"/>
      <c r="WRV95" s="516"/>
      <c r="WRW95" s="516"/>
      <c r="WRX95" s="516"/>
      <c r="WRY95" s="516"/>
      <c r="WRZ95" s="516"/>
      <c r="WSA95" s="516"/>
      <c r="WSB95" s="516"/>
      <c r="WSC95" s="516"/>
      <c r="WSD95" s="516"/>
      <c r="WSE95" s="516"/>
      <c r="WSF95" s="516"/>
      <c r="WSG95" s="516"/>
      <c r="WSH95" s="516"/>
      <c r="WSI95" s="516"/>
      <c r="WSJ95" s="516"/>
      <c r="WSK95" s="516"/>
      <c r="WSL95" s="516"/>
      <c r="WSM95" s="516"/>
      <c r="WSN95" s="516"/>
      <c r="WSO95" s="516"/>
      <c r="WSP95" s="516"/>
      <c r="WSQ95" s="516"/>
      <c r="WSR95" s="516"/>
      <c r="WSS95" s="516"/>
      <c r="WST95" s="516"/>
      <c r="WSU95" s="516"/>
      <c r="WSV95" s="516"/>
      <c r="WSW95" s="516"/>
      <c r="WSX95" s="516"/>
      <c r="WSY95" s="516"/>
      <c r="WSZ95" s="516"/>
      <c r="WTA95" s="516"/>
      <c r="WTB95" s="516"/>
      <c r="WTC95" s="516"/>
      <c r="WTD95" s="516"/>
      <c r="WTE95" s="516"/>
      <c r="WTF95" s="516"/>
      <c r="WTG95" s="516"/>
      <c r="WTH95" s="516"/>
      <c r="WTI95" s="516"/>
      <c r="WTJ95" s="516"/>
      <c r="WTK95" s="516"/>
      <c r="WTL95" s="516"/>
      <c r="WTM95" s="516"/>
      <c r="WTN95" s="516"/>
      <c r="WTO95" s="516"/>
      <c r="WTP95" s="516"/>
      <c r="WTQ95" s="516"/>
      <c r="WTR95" s="516"/>
      <c r="WTS95" s="516"/>
      <c r="WTT95" s="516"/>
      <c r="WTU95" s="516"/>
      <c r="WTV95" s="516"/>
      <c r="WTW95" s="516"/>
      <c r="WTX95" s="516"/>
      <c r="WTY95" s="516"/>
      <c r="WTZ95" s="516"/>
      <c r="WUA95" s="516"/>
      <c r="WUB95" s="516"/>
      <c r="WUC95" s="516"/>
      <c r="WUD95" s="516"/>
      <c r="WUE95" s="516"/>
      <c r="WUF95" s="516"/>
      <c r="WUG95" s="516"/>
      <c r="WUH95" s="516"/>
      <c r="WUI95" s="516"/>
      <c r="WUJ95" s="516"/>
      <c r="WUK95" s="516"/>
      <c r="WUL95" s="516"/>
      <c r="WUM95" s="516"/>
      <c r="WUN95" s="516"/>
      <c r="WUO95" s="516"/>
      <c r="WUP95" s="516"/>
      <c r="WUQ95" s="516"/>
      <c r="WUR95" s="516"/>
      <c r="WUS95" s="516"/>
      <c r="WUT95" s="516"/>
      <c r="WUU95" s="516"/>
      <c r="WUV95" s="516"/>
      <c r="WUW95" s="516"/>
      <c r="WUX95" s="516"/>
      <c r="WUY95" s="516"/>
      <c r="WUZ95" s="516"/>
      <c r="WVA95" s="516"/>
      <c r="WVB95" s="516"/>
      <c r="WVC95" s="516"/>
      <c r="WVD95" s="516"/>
      <c r="WVE95" s="516"/>
      <c r="WVF95" s="516"/>
      <c r="WVG95" s="516"/>
      <c r="WVH95" s="516"/>
      <c r="WVI95" s="516"/>
      <c r="WVJ95" s="516"/>
      <c r="WVK95" s="516"/>
      <c r="WVL95" s="516"/>
      <c r="WVM95" s="516"/>
      <c r="WVN95" s="516"/>
      <c r="WVO95" s="516"/>
      <c r="WVP95" s="516"/>
      <c r="WVQ95" s="516"/>
      <c r="WVR95" s="516"/>
      <c r="WVS95" s="516"/>
      <c r="WVT95" s="516"/>
      <c r="WVU95" s="516"/>
      <c r="WVV95" s="516"/>
      <c r="WVW95" s="516"/>
      <c r="WVX95" s="516"/>
      <c r="WVY95" s="516"/>
      <c r="WVZ95" s="516"/>
      <c r="WWA95" s="516"/>
      <c r="WWB95" s="516"/>
      <c r="WWC95" s="516"/>
      <c r="WWD95" s="516"/>
      <c r="WWE95" s="516"/>
      <c r="WWF95" s="516"/>
      <c r="WWG95" s="516"/>
      <c r="WWH95" s="516"/>
      <c r="WWI95" s="516"/>
      <c r="WWJ95" s="516"/>
      <c r="WWK95" s="516"/>
      <c r="WWL95" s="516"/>
      <c r="WWM95" s="516"/>
      <c r="WWN95" s="516"/>
      <c r="WWO95" s="516"/>
      <c r="WWP95" s="516"/>
      <c r="WWQ95" s="516"/>
      <c r="WWR95" s="516"/>
      <c r="WWS95" s="516"/>
      <c r="WWT95" s="516"/>
      <c r="WWU95" s="516"/>
      <c r="WWV95" s="516"/>
      <c r="WWW95" s="516"/>
      <c r="WWX95" s="516"/>
      <c r="WWY95" s="516"/>
      <c r="WWZ95" s="516"/>
      <c r="WXA95" s="516"/>
      <c r="WXB95" s="516"/>
      <c r="WXC95" s="516"/>
      <c r="WXD95" s="516"/>
      <c r="WXE95" s="516"/>
      <c r="WXF95" s="516"/>
      <c r="WXG95" s="516"/>
      <c r="WXH95" s="516"/>
      <c r="WXI95" s="516"/>
      <c r="WXJ95" s="516"/>
      <c r="WXK95" s="516"/>
      <c r="WXL95" s="516"/>
      <c r="WXM95" s="516"/>
      <c r="WXN95" s="516"/>
      <c r="WXO95" s="516"/>
      <c r="WXP95" s="516"/>
      <c r="WXQ95" s="516"/>
      <c r="WXR95" s="516"/>
      <c r="WXS95" s="516"/>
      <c r="WXT95" s="516"/>
      <c r="WXU95" s="516"/>
      <c r="WXV95" s="516"/>
      <c r="WXW95" s="516"/>
      <c r="WXX95" s="516"/>
      <c r="WXY95" s="516"/>
      <c r="WXZ95" s="516"/>
      <c r="WYA95" s="516"/>
      <c r="WYB95" s="516"/>
      <c r="WYC95" s="516"/>
      <c r="WYD95" s="516"/>
      <c r="WYE95" s="516"/>
      <c r="WYF95" s="516"/>
      <c r="WYG95" s="516"/>
      <c r="WYH95" s="516"/>
      <c r="WYI95" s="516"/>
      <c r="WYJ95" s="516"/>
      <c r="WYK95" s="516"/>
      <c r="WYL95" s="516"/>
      <c r="WYM95" s="516"/>
      <c r="WYN95" s="516"/>
      <c r="WYO95" s="516"/>
      <c r="WYP95" s="516"/>
      <c r="WYQ95" s="516"/>
      <c r="WYR95" s="516"/>
      <c r="WYS95" s="516"/>
      <c r="WYT95" s="516"/>
      <c r="WYU95" s="516"/>
      <c r="WYV95" s="516"/>
      <c r="WYW95" s="516"/>
      <c r="WYX95" s="516"/>
      <c r="WYY95" s="516"/>
      <c r="WYZ95" s="516"/>
      <c r="WZA95" s="516"/>
      <c r="WZB95" s="516"/>
      <c r="WZC95" s="516"/>
      <c r="WZD95" s="516"/>
      <c r="WZE95" s="516"/>
      <c r="WZF95" s="516"/>
      <c r="WZG95" s="516"/>
      <c r="WZH95" s="516"/>
      <c r="WZI95" s="516"/>
      <c r="WZJ95" s="516"/>
      <c r="WZK95" s="516"/>
      <c r="WZL95" s="516"/>
      <c r="WZM95" s="516"/>
      <c r="WZN95" s="516"/>
      <c r="WZO95" s="516"/>
      <c r="WZP95" s="516"/>
      <c r="WZQ95" s="516"/>
      <c r="WZR95" s="516"/>
      <c r="WZS95" s="516"/>
      <c r="WZT95" s="516"/>
      <c r="WZU95" s="516"/>
      <c r="WZV95" s="516"/>
      <c r="WZW95" s="516"/>
      <c r="WZX95" s="516"/>
      <c r="WZY95" s="516"/>
      <c r="WZZ95" s="516"/>
      <c r="XAA95" s="516"/>
      <c r="XAB95" s="516"/>
      <c r="XAC95" s="516"/>
      <c r="XAD95" s="516"/>
      <c r="XAE95" s="516"/>
      <c r="XAF95" s="516"/>
      <c r="XAG95" s="516"/>
      <c r="XAH95" s="516"/>
      <c r="XAI95" s="516"/>
      <c r="XAJ95" s="516"/>
      <c r="XAK95" s="516"/>
      <c r="XAL95" s="516"/>
      <c r="XAM95" s="516"/>
      <c r="XAN95" s="516"/>
      <c r="XAO95" s="516"/>
      <c r="XAP95" s="516"/>
      <c r="XAQ95" s="516"/>
      <c r="XAR95" s="516"/>
      <c r="XAS95" s="516"/>
      <c r="XAT95" s="516"/>
      <c r="XAU95" s="516"/>
      <c r="XAV95" s="516"/>
      <c r="XAW95" s="516"/>
      <c r="XAX95" s="516"/>
      <c r="XAY95" s="516"/>
      <c r="XAZ95" s="516"/>
      <c r="XBA95" s="516"/>
      <c r="XBB95" s="516"/>
      <c r="XBC95" s="516"/>
      <c r="XBD95" s="516"/>
      <c r="XBE95" s="516"/>
      <c r="XBF95" s="516"/>
      <c r="XBG95" s="516"/>
      <c r="XBH95" s="516"/>
      <c r="XBI95" s="516"/>
      <c r="XBJ95" s="516"/>
      <c r="XBK95" s="516"/>
      <c r="XBL95" s="516"/>
      <c r="XBM95" s="516"/>
      <c r="XBN95" s="516"/>
      <c r="XBO95" s="516"/>
      <c r="XBP95" s="516"/>
      <c r="XBQ95" s="516"/>
      <c r="XBR95" s="516"/>
      <c r="XBS95" s="516"/>
      <c r="XBT95" s="516"/>
      <c r="XBU95" s="516"/>
      <c r="XBV95" s="516"/>
      <c r="XBW95" s="516"/>
      <c r="XBX95" s="516"/>
      <c r="XBY95" s="516"/>
      <c r="XBZ95" s="516"/>
      <c r="XCA95" s="516"/>
      <c r="XCB95" s="516"/>
      <c r="XCC95" s="516"/>
      <c r="XCD95" s="516"/>
      <c r="XCE95" s="516"/>
      <c r="XCF95" s="516"/>
      <c r="XCG95" s="516"/>
      <c r="XCH95" s="516"/>
      <c r="XCI95" s="516"/>
      <c r="XCJ95" s="516"/>
      <c r="XCK95" s="516"/>
      <c r="XCL95" s="516"/>
      <c r="XCM95" s="516"/>
      <c r="XCN95" s="516"/>
      <c r="XCO95" s="516"/>
      <c r="XCP95" s="516"/>
      <c r="XCQ95" s="516"/>
      <c r="XCR95" s="516"/>
      <c r="XCS95" s="516"/>
      <c r="XCT95" s="516"/>
      <c r="XCU95" s="516"/>
      <c r="XCV95" s="516"/>
      <c r="XCW95" s="516"/>
      <c r="XCX95" s="516"/>
      <c r="XCY95" s="516"/>
      <c r="XCZ95" s="516"/>
      <c r="XDA95" s="516"/>
      <c r="XDB95" s="516"/>
      <c r="XDC95" s="516"/>
      <c r="XDD95" s="516"/>
      <c r="XDE95" s="516"/>
      <c r="XDF95" s="516"/>
      <c r="XDG95" s="516"/>
      <c r="XDH95" s="516"/>
      <c r="XDI95" s="516"/>
      <c r="XDJ95" s="516"/>
      <c r="XDK95" s="516"/>
      <c r="XDL95" s="516"/>
      <c r="XDM95" s="516"/>
      <c r="XDN95" s="516"/>
      <c r="XDO95" s="516"/>
      <c r="XDP95" s="516"/>
      <c r="XDQ95" s="516"/>
      <c r="XDR95" s="516"/>
      <c r="XDS95" s="516"/>
      <c r="XDT95" s="516"/>
      <c r="XDU95" s="516"/>
      <c r="XDV95" s="516"/>
      <c r="XDW95" s="516"/>
      <c r="XDX95" s="516"/>
      <c r="XDY95" s="516"/>
      <c r="XDZ95" s="516"/>
      <c r="XEA95" s="516"/>
      <c r="XEB95" s="516"/>
      <c r="XEC95" s="516"/>
      <c r="XED95" s="516"/>
      <c r="XEE95" s="516"/>
      <c r="XEF95" s="516"/>
      <c r="XEG95" s="516"/>
      <c r="XEH95" s="516"/>
      <c r="XEI95" s="516"/>
      <c r="XEJ95" s="516"/>
      <c r="XEK95" s="516"/>
      <c r="XEL95" s="516"/>
      <c r="XEM95" s="516"/>
      <c r="XEN95" s="516"/>
      <c r="XEO95" s="516"/>
      <c r="XEP95" s="516"/>
      <c r="XEQ95" s="516"/>
      <c r="XER95" s="516"/>
      <c r="XES95" s="516"/>
      <c r="XET95" s="516"/>
      <c r="XEU95" s="516"/>
      <c r="XEV95" s="516"/>
      <c r="XEW95" s="516"/>
      <c r="XEX95" s="516"/>
      <c r="XEY95" s="516"/>
      <c r="XEZ95" s="516"/>
    </row>
    <row r="96" spans="1:16380" s="12" customFormat="1" ht="36" customHeight="1">
      <c r="A96" s="9">
        <v>6</v>
      </c>
      <c r="B96" s="322" t="s">
        <v>246</v>
      </c>
      <c r="C96" s="10" t="s">
        <v>260</v>
      </c>
      <c r="D96" s="525" t="s">
        <v>225</v>
      </c>
      <c r="E96" s="605"/>
      <c r="F96" s="445">
        <v>11</v>
      </c>
      <c r="G96" s="401"/>
      <c r="H96" s="454"/>
      <c r="I96" s="401"/>
      <c r="J96" s="454"/>
      <c r="K96" s="401"/>
      <c r="L96" s="454"/>
      <c r="M96" s="454"/>
      <c r="N96" s="464"/>
    </row>
    <row r="97" spans="1:15" s="8" customFormat="1" ht="18" customHeight="1">
      <c r="A97" s="443"/>
      <c r="B97" s="444"/>
      <c r="C97" s="523" t="s">
        <v>8</v>
      </c>
      <c r="D97" s="552" t="str">
        <f>D96</f>
        <v>გრძ.მ.</v>
      </c>
      <c r="E97" s="535">
        <v>1</v>
      </c>
      <c r="F97" s="401">
        <f>F96*E97</f>
        <v>11</v>
      </c>
      <c r="G97" s="401"/>
      <c r="H97" s="454"/>
      <c r="I97" s="401">
        <v>0</v>
      </c>
      <c r="J97" s="454">
        <f>I97*F97</f>
        <v>0</v>
      </c>
      <c r="K97" s="401"/>
      <c r="L97" s="454"/>
      <c r="M97" s="454">
        <f>L97+J97+H97</f>
        <v>0</v>
      </c>
      <c r="N97" s="464"/>
    </row>
    <row r="98" spans="1:15" s="8" customFormat="1" ht="18" customHeight="1">
      <c r="A98" s="443"/>
      <c r="B98" s="325"/>
      <c r="C98" s="523" t="s">
        <v>248</v>
      </c>
      <c r="D98" s="443" t="s">
        <v>249</v>
      </c>
      <c r="E98" s="532">
        <f>(1.58+0.2)/100</f>
        <v>1.78E-2</v>
      </c>
      <c r="F98" s="401">
        <f>F96*E98</f>
        <v>0.1958</v>
      </c>
      <c r="G98" s="401"/>
      <c r="H98" s="454"/>
      <c r="I98" s="401"/>
      <c r="J98" s="454"/>
      <c r="K98" s="401"/>
      <c r="L98" s="454"/>
      <c r="M98" s="454"/>
      <c r="N98" s="464"/>
    </row>
    <row r="99" spans="1:15" s="527" customFormat="1" ht="18" customHeight="1">
      <c r="A99" s="9"/>
      <c r="B99" s="325" t="s">
        <v>250</v>
      </c>
      <c r="C99" s="523" t="s">
        <v>251</v>
      </c>
      <c r="D99" s="443" t="s">
        <v>249</v>
      </c>
      <c r="E99" s="532">
        <v>1.1599999999999999</v>
      </c>
      <c r="F99" s="401">
        <f>E99*F98</f>
        <v>0.227128</v>
      </c>
      <c r="G99" s="505">
        <v>0</v>
      </c>
      <c r="H99" s="454">
        <f>G99*F99</f>
        <v>0</v>
      </c>
      <c r="I99" s="401"/>
      <c r="J99" s="454"/>
      <c r="K99" s="401"/>
      <c r="L99" s="454"/>
      <c r="M99" s="454">
        <f>L99+J99+H99</f>
        <v>0</v>
      </c>
      <c r="N99" s="526"/>
    </row>
    <row r="100" spans="1:15" s="527" customFormat="1" ht="18" customHeight="1">
      <c r="A100" s="9"/>
      <c r="B100" s="325" t="s">
        <v>252</v>
      </c>
      <c r="C100" s="523" t="s">
        <v>253</v>
      </c>
      <c r="D100" s="443" t="s">
        <v>4</v>
      </c>
      <c r="E100" s="532">
        <v>0.41599999999999998</v>
      </c>
      <c r="F100" s="401">
        <f>F98*E100</f>
        <v>8.1452799999999992E-2</v>
      </c>
      <c r="G100" s="505">
        <v>0</v>
      </c>
      <c r="H100" s="454">
        <f>G100*F100</f>
        <v>0</v>
      </c>
      <c r="I100" s="401"/>
      <c r="J100" s="454"/>
      <c r="K100" s="401"/>
      <c r="L100" s="454">
        <f>K100*F100</f>
        <v>0</v>
      </c>
      <c r="M100" s="454">
        <f>L100+J100+H100</f>
        <v>0</v>
      </c>
      <c r="N100" s="526"/>
    </row>
    <row r="101" spans="1:15" s="8" customFormat="1" ht="18" customHeight="1">
      <c r="A101" s="443"/>
      <c r="B101" s="325"/>
      <c r="C101" s="2" t="s">
        <v>24</v>
      </c>
      <c r="D101" s="9" t="s">
        <v>2</v>
      </c>
      <c r="E101" s="532">
        <f>0.3/100</f>
        <v>3.0000000000000001E-3</v>
      </c>
      <c r="F101" s="401">
        <f>F96*E101</f>
        <v>3.3000000000000002E-2</v>
      </c>
      <c r="G101" s="401">
        <v>0</v>
      </c>
      <c r="H101" s="454">
        <f>G101*F101</f>
        <v>0</v>
      </c>
      <c r="I101" s="401"/>
      <c r="J101" s="454"/>
      <c r="K101" s="401"/>
      <c r="L101" s="454"/>
      <c r="M101" s="454">
        <f>L101+J101+H101</f>
        <v>0</v>
      </c>
      <c r="N101" s="464"/>
    </row>
    <row r="102" spans="1:15" s="43" customFormat="1" ht="36" customHeight="1">
      <c r="A102" s="543">
        <f>A96+1</f>
        <v>7</v>
      </c>
      <c r="B102" s="251" t="s">
        <v>10</v>
      </c>
      <c r="C102" s="412" t="s">
        <v>167</v>
      </c>
      <c r="D102" s="578" t="s">
        <v>144</v>
      </c>
      <c r="E102" s="605"/>
      <c r="F102" s="445">
        <v>60</v>
      </c>
      <c r="G102" s="401"/>
      <c r="H102" s="401"/>
      <c r="I102" s="401"/>
      <c r="J102" s="401"/>
      <c r="K102" s="401"/>
      <c r="L102" s="401"/>
      <c r="M102" s="402"/>
      <c r="N102" s="111"/>
      <c r="O102" s="142"/>
    </row>
    <row r="103" spans="1:15" s="49" customFormat="1" ht="18" customHeight="1">
      <c r="A103" s="543"/>
      <c r="B103" s="323" t="s">
        <v>14</v>
      </c>
      <c r="C103" s="413" t="s">
        <v>164</v>
      </c>
      <c r="D103" s="552" t="str">
        <f>D102</f>
        <v>m2</v>
      </c>
      <c r="E103" s="605">
        <v>1</v>
      </c>
      <c r="F103" s="401">
        <f>F102*E103</f>
        <v>60</v>
      </c>
      <c r="G103" s="401"/>
      <c r="H103" s="401"/>
      <c r="I103" s="401">
        <v>0</v>
      </c>
      <c r="J103" s="401">
        <f>I103*F103</f>
        <v>0</v>
      </c>
      <c r="K103" s="401"/>
      <c r="L103" s="401"/>
      <c r="M103" s="402">
        <f t="shared" ref="M103:M108" si="11">L103+J103+H103</f>
        <v>0</v>
      </c>
      <c r="N103" s="111"/>
      <c r="O103" s="141">
        <v>7.5</v>
      </c>
    </row>
    <row r="104" spans="1:15" s="36" customFormat="1" ht="17.25" customHeight="1">
      <c r="A104" s="543"/>
      <c r="B104" s="252" t="s">
        <v>41</v>
      </c>
      <c r="C104" s="413" t="s">
        <v>215</v>
      </c>
      <c r="D104" s="552" t="s">
        <v>13</v>
      </c>
      <c r="E104" s="605">
        <v>0.63</v>
      </c>
      <c r="F104" s="401">
        <f>F102*E104</f>
        <v>37.799999999999997</v>
      </c>
      <c r="G104" s="401">
        <v>0</v>
      </c>
      <c r="H104" s="401">
        <f>G104*F104</f>
        <v>0</v>
      </c>
      <c r="I104" s="401"/>
      <c r="J104" s="401"/>
      <c r="K104" s="401"/>
      <c r="L104" s="401"/>
      <c r="M104" s="402">
        <f t="shared" si="11"/>
        <v>0</v>
      </c>
      <c r="N104" s="111"/>
      <c r="O104" s="141"/>
    </row>
    <row r="105" spans="1:15" s="36" customFormat="1" ht="18" customHeight="1">
      <c r="A105" s="543"/>
      <c r="B105" s="252" t="s">
        <v>36</v>
      </c>
      <c r="C105" s="413" t="s">
        <v>168</v>
      </c>
      <c r="D105" s="552" t="s">
        <v>13</v>
      </c>
      <c r="E105" s="605">
        <v>0.79</v>
      </c>
      <c r="F105" s="401">
        <f>F102*E105</f>
        <v>47.400000000000006</v>
      </c>
      <c r="G105" s="401">
        <v>0</v>
      </c>
      <c r="H105" s="401">
        <f>G105*F105</f>
        <v>0</v>
      </c>
      <c r="I105" s="401"/>
      <c r="J105" s="401"/>
      <c r="K105" s="401"/>
      <c r="L105" s="401"/>
      <c r="M105" s="402">
        <f t="shared" si="11"/>
        <v>0</v>
      </c>
      <c r="N105" s="111"/>
      <c r="O105" s="141"/>
    </row>
    <row r="106" spans="1:15" s="36" customFormat="1" ht="18" customHeight="1">
      <c r="A106" s="543"/>
      <c r="B106" s="252"/>
      <c r="C106" s="413" t="s">
        <v>169</v>
      </c>
      <c r="D106" s="552" t="s">
        <v>3</v>
      </c>
      <c r="E106" s="605">
        <v>0.5</v>
      </c>
      <c r="F106" s="401">
        <f>E106*F102</f>
        <v>30</v>
      </c>
      <c r="G106" s="401">
        <v>0</v>
      </c>
      <c r="H106" s="401">
        <f>G106*F106</f>
        <v>0</v>
      </c>
      <c r="I106" s="401"/>
      <c r="J106" s="401"/>
      <c r="K106" s="401"/>
      <c r="L106" s="401"/>
      <c r="M106" s="402">
        <f t="shared" si="11"/>
        <v>0</v>
      </c>
      <c r="N106" s="111"/>
      <c r="O106" s="141"/>
    </row>
    <row r="107" spans="1:15" s="36" customFormat="1" ht="18" customHeight="1">
      <c r="A107" s="543"/>
      <c r="B107" s="252"/>
      <c r="C107" s="413" t="s">
        <v>170</v>
      </c>
      <c r="D107" s="552" t="s">
        <v>3</v>
      </c>
      <c r="E107" s="605">
        <v>1.23</v>
      </c>
      <c r="F107" s="401">
        <f>E107*F102</f>
        <v>73.8</v>
      </c>
      <c r="G107" s="401">
        <v>0</v>
      </c>
      <c r="H107" s="401">
        <f>G107*F107</f>
        <v>0</v>
      </c>
      <c r="I107" s="401"/>
      <c r="J107" s="401"/>
      <c r="K107" s="401"/>
      <c r="L107" s="401"/>
      <c r="M107" s="402">
        <f t="shared" si="11"/>
        <v>0</v>
      </c>
      <c r="N107" s="111"/>
      <c r="O107" s="141"/>
    </row>
    <row r="108" spans="1:15" s="36" customFormat="1" ht="18" customHeight="1">
      <c r="A108" s="543"/>
      <c r="B108" s="252"/>
      <c r="C108" s="413" t="s">
        <v>165</v>
      </c>
      <c r="D108" s="552" t="s">
        <v>2</v>
      </c>
      <c r="E108" s="608">
        <v>1.6E-2</v>
      </c>
      <c r="F108" s="401">
        <f>F102*E108</f>
        <v>0.96</v>
      </c>
      <c r="G108" s="401">
        <v>0</v>
      </c>
      <c r="H108" s="401">
        <f>G108*F108</f>
        <v>0</v>
      </c>
      <c r="I108" s="401"/>
      <c r="J108" s="401"/>
      <c r="K108" s="401"/>
      <c r="L108" s="401"/>
      <c r="M108" s="402">
        <f t="shared" si="11"/>
        <v>0</v>
      </c>
      <c r="N108" s="111"/>
      <c r="O108" s="141"/>
    </row>
    <row r="109" spans="1:15" s="43" customFormat="1" ht="36" customHeight="1">
      <c r="A109" s="543">
        <f>A102+1</f>
        <v>8</v>
      </c>
      <c r="B109" s="251" t="s">
        <v>10</v>
      </c>
      <c r="C109" s="412" t="s">
        <v>261</v>
      </c>
      <c r="D109" s="578" t="s">
        <v>144</v>
      </c>
      <c r="E109" s="605"/>
      <c r="F109" s="445">
        <f>11*0.2</f>
        <v>2.2000000000000002</v>
      </c>
      <c r="G109" s="401"/>
      <c r="H109" s="401"/>
      <c r="I109" s="401"/>
      <c r="J109" s="401"/>
      <c r="K109" s="401"/>
      <c r="L109" s="401"/>
      <c r="M109" s="402"/>
      <c r="N109" s="111"/>
      <c r="O109" s="142"/>
    </row>
    <row r="110" spans="1:15" s="49" customFormat="1" ht="18" customHeight="1">
      <c r="A110" s="543"/>
      <c r="B110" s="323" t="s">
        <v>14</v>
      </c>
      <c r="C110" s="413" t="s">
        <v>164</v>
      </c>
      <c r="D110" s="552" t="str">
        <f>D109</f>
        <v>m2</v>
      </c>
      <c r="E110" s="605">
        <v>1</v>
      </c>
      <c r="F110" s="401">
        <f>F109*E110</f>
        <v>2.2000000000000002</v>
      </c>
      <c r="G110" s="401"/>
      <c r="H110" s="401"/>
      <c r="I110" s="401">
        <v>0</v>
      </c>
      <c r="J110" s="401">
        <f>I110*F110</f>
        <v>0</v>
      </c>
      <c r="K110" s="401"/>
      <c r="L110" s="401"/>
      <c r="M110" s="402">
        <f t="shared" ref="M110:M115" si="12">L110+J110+H110</f>
        <v>0</v>
      </c>
      <c r="N110" s="111"/>
      <c r="O110" s="141">
        <v>7.5</v>
      </c>
    </row>
    <row r="111" spans="1:15" s="36" customFormat="1" ht="18" customHeight="1">
      <c r="A111" s="543"/>
      <c r="B111" s="252" t="s">
        <v>41</v>
      </c>
      <c r="C111" s="413" t="s">
        <v>215</v>
      </c>
      <c r="D111" s="552" t="s">
        <v>13</v>
      </c>
      <c r="E111" s="605">
        <v>0.63</v>
      </c>
      <c r="F111" s="401">
        <f>F109*E111</f>
        <v>1.3860000000000001</v>
      </c>
      <c r="G111" s="401">
        <v>0</v>
      </c>
      <c r="H111" s="401">
        <f>G111*F111</f>
        <v>0</v>
      </c>
      <c r="I111" s="401"/>
      <c r="J111" s="401"/>
      <c r="K111" s="401"/>
      <c r="L111" s="401"/>
      <c r="M111" s="402">
        <f t="shared" si="12"/>
        <v>0</v>
      </c>
      <c r="N111" s="111"/>
      <c r="O111" s="141"/>
    </row>
    <row r="112" spans="1:15" s="36" customFormat="1" ht="18" customHeight="1">
      <c r="A112" s="543"/>
      <c r="B112" s="252" t="s">
        <v>36</v>
      </c>
      <c r="C112" s="413" t="s">
        <v>168</v>
      </c>
      <c r="D112" s="552" t="s">
        <v>13</v>
      </c>
      <c r="E112" s="605">
        <v>0.79</v>
      </c>
      <c r="F112" s="401">
        <f>F109*E112</f>
        <v>1.7380000000000002</v>
      </c>
      <c r="G112" s="401">
        <v>0</v>
      </c>
      <c r="H112" s="401">
        <f>G112*F112</f>
        <v>0</v>
      </c>
      <c r="I112" s="401"/>
      <c r="J112" s="401"/>
      <c r="K112" s="401"/>
      <c r="L112" s="401"/>
      <c r="M112" s="402">
        <f t="shared" si="12"/>
        <v>0</v>
      </c>
      <c r="N112" s="111"/>
      <c r="O112" s="141"/>
    </row>
    <row r="113" spans="1:16380" s="36" customFormat="1" ht="18" customHeight="1">
      <c r="A113" s="543"/>
      <c r="B113" s="252"/>
      <c r="C113" s="413" t="s">
        <v>169</v>
      </c>
      <c r="D113" s="552" t="s">
        <v>3</v>
      </c>
      <c r="E113" s="605">
        <v>0.5</v>
      </c>
      <c r="F113" s="401">
        <f>E113*F109</f>
        <v>1.1000000000000001</v>
      </c>
      <c r="G113" s="401">
        <v>0</v>
      </c>
      <c r="H113" s="401">
        <f>G113*F113</f>
        <v>0</v>
      </c>
      <c r="I113" s="401"/>
      <c r="J113" s="401"/>
      <c r="K113" s="401"/>
      <c r="L113" s="401"/>
      <c r="M113" s="402">
        <f t="shared" si="12"/>
        <v>0</v>
      </c>
      <c r="N113" s="111"/>
      <c r="O113" s="141"/>
    </row>
    <row r="114" spans="1:16380" s="36" customFormat="1" ht="18" customHeight="1">
      <c r="A114" s="543"/>
      <c r="B114" s="252"/>
      <c r="C114" s="413" t="s">
        <v>170</v>
      </c>
      <c r="D114" s="552" t="s">
        <v>3</v>
      </c>
      <c r="E114" s="605">
        <v>1.23</v>
      </c>
      <c r="F114" s="401">
        <f>E114*F109</f>
        <v>2.706</v>
      </c>
      <c r="G114" s="401">
        <v>0</v>
      </c>
      <c r="H114" s="401">
        <f>G114*F114</f>
        <v>0</v>
      </c>
      <c r="I114" s="401"/>
      <c r="J114" s="401"/>
      <c r="K114" s="401"/>
      <c r="L114" s="401"/>
      <c r="M114" s="402">
        <f t="shared" si="12"/>
        <v>0</v>
      </c>
      <c r="N114" s="111"/>
      <c r="O114" s="141"/>
    </row>
    <row r="115" spans="1:16380" s="36" customFormat="1" ht="18" customHeight="1">
      <c r="A115" s="543"/>
      <c r="B115" s="252"/>
      <c r="C115" s="413" t="s">
        <v>165</v>
      </c>
      <c r="D115" s="552" t="s">
        <v>2</v>
      </c>
      <c r="E115" s="608">
        <v>1.6E-2</v>
      </c>
      <c r="F115" s="401">
        <f>F109*E115</f>
        <v>3.5200000000000002E-2</v>
      </c>
      <c r="G115" s="401">
        <v>0</v>
      </c>
      <c r="H115" s="401">
        <f>G115*F115</f>
        <v>0</v>
      </c>
      <c r="I115" s="401"/>
      <c r="J115" s="401"/>
      <c r="K115" s="401"/>
      <c r="L115" s="401"/>
      <c r="M115" s="402">
        <f t="shared" si="12"/>
        <v>0</v>
      </c>
      <c r="N115" s="111"/>
      <c r="O115" s="141"/>
    </row>
    <row r="116" spans="1:16380" s="43" customFormat="1" ht="20.25" customHeight="1">
      <c r="A116" s="543">
        <f>A109+1</f>
        <v>9</v>
      </c>
      <c r="B116" s="251" t="s">
        <v>11</v>
      </c>
      <c r="C116" s="412" t="s">
        <v>179</v>
      </c>
      <c r="D116" s="578" t="s">
        <v>144</v>
      </c>
      <c r="E116" s="605"/>
      <c r="F116" s="445">
        <v>23</v>
      </c>
      <c r="G116" s="401"/>
      <c r="H116" s="401"/>
      <c r="I116" s="401"/>
      <c r="J116" s="401"/>
      <c r="K116" s="401"/>
      <c r="L116" s="401"/>
      <c r="M116" s="402"/>
      <c r="N116" s="111"/>
      <c r="O116" s="142"/>
    </row>
    <row r="117" spans="1:16380" s="49" customFormat="1" ht="18" customHeight="1">
      <c r="A117" s="543"/>
      <c r="B117" s="323" t="s">
        <v>14</v>
      </c>
      <c r="C117" s="413" t="s">
        <v>164</v>
      </c>
      <c r="D117" s="552" t="str">
        <f>D116</f>
        <v>m2</v>
      </c>
      <c r="E117" s="605">
        <v>1</v>
      </c>
      <c r="F117" s="401">
        <f>F116*E117</f>
        <v>23</v>
      </c>
      <c r="G117" s="401"/>
      <c r="H117" s="401"/>
      <c r="I117" s="401">
        <v>0</v>
      </c>
      <c r="J117" s="401">
        <f>I117*F117</f>
        <v>0</v>
      </c>
      <c r="K117" s="401"/>
      <c r="L117" s="401"/>
      <c r="M117" s="402">
        <f t="shared" ref="M117:M121" si="13">L117+J117+H117</f>
        <v>0</v>
      </c>
      <c r="N117" s="111"/>
      <c r="O117" s="141">
        <v>18.75</v>
      </c>
    </row>
    <row r="118" spans="1:16380" s="36" customFormat="1" ht="18" customHeight="1">
      <c r="A118" s="543"/>
      <c r="B118" s="252" t="s">
        <v>52</v>
      </c>
      <c r="C118" s="413" t="s">
        <v>175</v>
      </c>
      <c r="D118" s="552" t="s">
        <v>13</v>
      </c>
      <c r="E118" s="605">
        <v>7.5</v>
      </c>
      <c r="F118" s="401">
        <f>F116*E118</f>
        <v>172.5</v>
      </c>
      <c r="G118" s="401">
        <v>0</v>
      </c>
      <c r="H118" s="401">
        <f>G118*F118</f>
        <v>0</v>
      </c>
      <c r="I118" s="401"/>
      <c r="J118" s="401"/>
      <c r="K118" s="401"/>
      <c r="L118" s="401"/>
      <c r="M118" s="402">
        <f t="shared" si="13"/>
        <v>0</v>
      </c>
      <c r="N118" s="111"/>
      <c r="O118" s="141"/>
    </row>
    <row r="119" spans="1:16380" s="36" customFormat="1" ht="18" customHeight="1">
      <c r="A119" s="543"/>
      <c r="B119" s="252" t="s">
        <v>32</v>
      </c>
      <c r="C119" s="413" t="s">
        <v>242</v>
      </c>
      <c r="D119" s="552" t="s">
        <v>145</v>
      </c>
      <c r="E119" s="605">
        <v>1.1000000000000001</v>
      </c>
      <c r="F119" s="401">
        <f>E119*F116</f>
        <v>25.3</v>
      </c>
      <c r="G119" s="401">
        <v>0</v>
      </c>
      <c r="H119" s="401">
        <f>G119*F119</f>
        <v>0</v>
      </c>
      <c r="I119" s="401"/>
      <c r="J119" s="401"/>
      <c r="K119" s="401"/>
      <c r="L119" s="401"/>
      <c r="M119" s="402">
        <f t="shared" si="13"/>
        <v>0</v>
      </c>
      <c r="N119" s="111"/>
      <c r="O119" s="141"/>
    </row>
    <row r="120" spans="1:16380" s="36" customFormat="1" ht="18" customHeight="1">
      <c r="A120" s="543"/>
      <c r="B120" s="252"/>
      <c r="C120" s="413" t="s">
        <v>177</v>
      </c>
      <c r="D120" s="552" t="s">
        <v>3</v>
      </c>
      <c r="E120" s="605">
        <v>0.5</v>
      </c>
      <c r="F120" s="401">
        <f>F116*E120</f>
        <v>11.5</v>
      </c>
      <c r="G120" s="401">
        <v>0</v>
      </c>
      <c r="H120" s="401">
        <f>G120*F120</f>
        <v>0</v>
      </c>
      <c r="I120" s="401"/>
      <c r="J120" s="401"/>
      <c r="K120" s="401"/>
      <c r="L120" s="401"/>
      <c r="M120" s="402">
        <f t="shared" si="13"/>
        <v>0</v>
      </c>
      <c r="N120" s="111"/>
      <c r="O120" s="141"/>
    </row>
    <row r="121" spans="1:16380" s="36" customFormat="1" ht="18" customHeight="1">
      <c r="A121" s="543"/>
      <c r="B121" s="252"/>
      <c r="C121" s="413" t="s">
        <v>165</v>
      </c>
      <c r="D121" s="552" t="s">
        <v>2</v>
      </c>
      <c r="E121" s="608">
        <v>7.0000000000000001E-3</v>
      </c>
      <c r="F121" s="401">
        <f>F116*E121</f>
        <v>0.161</v>
      </c>
      <c r="G121" s="401">
        <v>0</v>
      </c>
      <c r="H121" s="401">
        <f>G121*F121</f>
        <v>0</v>
      </c>
      <c r="I121" s="401"/>
      <c r="J121" s="401"/>
      <c r="K121" s="401"/>
      <c r="L121" s="401"/>
      <c r="M121" s="402">
        <f t="shared" si="13"/>
        <v>0</v>
      </c>
      <c r="N121" s="111"/>
      <c r="O121" s="141"/>
    </row>
    <row r="122" spans="1:16380" s="368" customFormat="1" ht="18" customHeight="1">
      <c r="A122" s="545"/>
      <c r="B122" s="315"/>
      <c r="C122" s="506" t="s">
        <v>178</v>
      </c>
      <c r="D122" s="598"/>
      <c r="E122" s="611"/>
      <c r="F122" s="507"/>
      <c r="G122" s="512"/>
      <c r="H122" s="513"/>
      <c r="I122" s="513"/>
      <c r="J122" s="513"/>
      <c r="K122" s="513"/>
      <c r="L122" s="513"/>
      <c r="M122" s="514"/>
      <c r="N122" s="515"/>
      <c r="O122" s="516"/>
      <c r="P122" s="516"/>
      <c r="Q122" s="516"/>
      <c r="R122" s="516"/>
      <c r="S122" s="516"/>
      <c r="T122" s="516"/>
      <c r="U122" s="516"/>
      <c r="V122" s="516"/>
      <c r="W122" s="516"/>
      <c r="X122" s="516"/>
      <c r="Y122" s="516"/>
      <c r="Z122" s="516"/>
      <c r="AA122" s="516"/>
      <c r="AB122" s="516"/>
      <c r="AC122" s="516"/>
      <c r="AD122" s="516"/>
      <c r="AE122" s="516"/>
      <c r="AF122" s="516"/>
      <c r="AG122" s="516"/>
      <c r="AH122" s="516"/>
      <c r="AI122" s="516"/>
      <c r="AJ122" s="516"/>
      <c r="AK122" s="516"/>
      <c r="AL122" s="516"/>
      <c r="AM122" s="516"/>
      <c r="AN122" s="516"/>
      <c r="AO122" s="516"/>
      <c r="AP122" s="516"/>
      <c r="AQ122" s="516"/>
      <c r="AR122" s="516"/>
      <c r="AS122" s="516"/>
      <c r="AT122" s="516"/>
      <c r="AU122" s="516"/>
      <c r="AV122" s="516"/>
      <c r="AW122" s="516"/>
      <c r="AX122" s="516"/>
      <c r="AY122" s="516"/>
      <c r="AZ122" s="516"/>
      <c r="BA122" s="516"/>
      <c r="BB122" s="516"/>
      <c r="BC122" s="516"/>
      <c r="BD122" s="516"/>
      <c r="BE122" s="516"/>
      <c r="BF122" s="516"/>
      <c r="BG122" s="516"/>
      <c r="BH122" s="516"/>
      <c r="BI122" s="516"/>
      <c r="BJ122" s="516"/>
      <c r="BK122" s="516"/>
      <c r="BL122" s="516"/>
      <c r="BM122" s="516"/>
      <c r="BN122" s="516"/>
      <c r="BO122" s="516"/>
      <c r="BP122" s="516"/>
      <c r="BQ122" s="516"/>
      <c r="BR122" s="516"/>
      <c r="BS122" s="516"/>
      <c r="BT122" s="516"/>
      <c r="BU122" s="516"/>
      <c r="BV122" s="516"/>
      <c r="BW122" s="516"/>
      <c r="BX122" s="516"/>
      <c r="BY122" s="516"/>
      <c r="BZ122" s="516"/>
      <c r="CA122" s="516"/>
      <c r="CB122" s="516"/>
      <c r="CC122" s="516"/>
      <c r="CD122" s="516"/>
      <c r="CE122" s="516"/>
      <c r="CF122" s="516"/>
      <c r="CG122" s="516"/>
      <c r="CH122" s="516"/>
      <c r="CI122" s="516"/>
      <c r="CJ122" s="516"/>
      <c r="CK122" s="516"/>
      <c r="CL122" s="516"/>
      <c r="CM122" s="516"/>
      <c r="CN122" s="516"/>
      <c r="CO122" s="516"/>
      <c r="CP122" s="516"/>
      <c r="CQ122" s="516"/>
      <c r="CR122" s="516"/>
      <c r="CS122" s="516"/>
      <c r="CT122" s="516"/>
      <c r="CU122" s="516"/>
      <c r="CV122" s="516"/>
      <c r="CW122" s="516"/>
      <c r="CX122" s="516"/>
      <c r="CY122" s="516"/>
      <c r="CZ122" s="516"/>
      <c r="DA122" s="516"/>
      <c r="DB122" s="516"/>
      <c r="DC122" s="516"/>
      <c r="DD122" s="516"/>
      <c r="DE122" s="516"/>
      <c r="DF122" s="516"/>
      <c r="DG122" s="516"/>
      <c r="DH122" s="516"/>
      <c r="DI122" s="516"/>
      <c r="DJ122" s="516"/>
      <c r="DK122" s="516"/>
      <c r="DL122" s="516"/>
      <c r="DM122" s="516"/>
      <c r="DN122" s="516"/>
      <c r="DO122" s="516"/>
      <c r="DP122" s="516"/>
      <c r="DQ122" s="516"/>
      <c r="DR122" s="516"/>
      <c r="DS122" s="516"/>
      <c r="DT122" s="516"/>
      <c r="DU122" s="516"/>
      <c r="DV122" s="516"/>
      <c r="DW122" s="516"/>
      <c r="DX122" s="516"/>
      <c r="DY122" s="516"/>
      <c r="DZ122" s="516"/>
      <c r="EA122" s="516"/>
      <c r="EB122" s="516"/>
      <c r="EC122" s="516"/>
      <c r="ED122" s="516"/>
      <c r="EE122" s="516"/>
      <c r="EF122" s="516"/>
      <c r="EG122" s="516"/>
      <c r="EH122" s="516"/>
      <c r="EI122" s="516"/>
      <c r="EJ122" s="516"/>
      <c r="EK122" s="516"/>
      <c r="EL122" s="516"/>
      <c r="EM122" s="516"/>
      <c r="EN122" s="516"/>
      <c r="EO122" s="516"/>
      <c r="EP122" s="516"/>
      <c r="EQ122" s="516"/>
      <c r="ER122" s="516"/>
      <c r="ES122" s="516"/>
      <c r="ET122" s="516"/>
      <c r="EU122" s="516"/>
      <c r="EV122" s="516"/>
      <c r="EW122" s="516"/>
      <c r="EX122" s="516"/>
      <c r="EY122" s="516"/>
      <c r="EZ122" s="516"/>
      <c r="FA122" s="516"/>
      <c r="FB122" s="516"/>
      <c r="FC122" s="516"/>
      <c r="FD122" s="516"/>
      <c r="FE122" s="516"/>
      <c r="FF122" s="516"/>
      <c r="FG122" s="516"/>
      <c r="FH122" s="516"/>
      <c r="FI122" s="516"/>
      <c r="FJ122" s="516"/>
      <c r="FK122" s="516"/>
      <c r="FL122" s="516"/>
      <c r="FM122" s="516"/>
      <c r="FN122" s="516"/>
      <c r="FO122" s="516"/>
      <c r="FP122" s="516"/>
      <c r="FQ122" s="516"/>
      <c r="FR122" s="516"/>
      <c r="FS122" s="516"/>
      <c r="FT122" s="516"/>
      <c r="FU122" s="516"/>
      <c r="FV122" s="516"/>
      <c r="FW122" s="516"/>
      <c r="FX122" s="516"/>
      <c r="FY122" s="516"/>
      <c r="FZ122" s="516"/>
      <c r="GA122" s="516"/>
      <c r="GB122" s="516"/>
      <c r="GC122" s="516"/>
      <c r="GD122" s="516"/>
      <c r="GE122" s="516"/>
      <c r="GF122" s="516"/>
      <c r="GG122" s="516"/>
      <c r="GH122" s="516"/>
      <c r="GI122" s="516"/>
      <c r="GJ122" s="516"/>
      <c r="GK122" s="516"/>
      <c r="GL122" s="516"/>
      <c r="GM122" s="516"/>
      <c r="GN122" s="516"/>
      <c r="GO122" s="516"/>
      <c r="GP122" s="516"/>
      <c r="GQ122" s="516"/>
      <c r="GR122" s="516"/>
      <c r="GS122" s="516"/>
      <c r="GT122" s="516"/>
      <c r="GU122" s="516"/>
      <c r="GV122" s="516"/>
      <c r="GW122" s="516"/>
      <c r="GX122" s="516"/>
      <c r="GY122" s="516"/>
      <c r="GZ122" s="516"/>
      <c r="HA122" s="516"/>
      <c r="HB122" s="516"/>
      <c r="HC122" s="516"/>
      <c r="HD122" s="516"/>
      <c r="HE122" s="516"/>
      <c r="HF122" s="516"/>
      <c r="HG122" s="516"/>
      <c r="HH122" s="516"/>
      <c r="HI122" s="516"/>
      <c r="HJ122" s="516"/>
      <c r="HK122" s="516"/>
      <c r="HL122" s="516"/>
      <c r="HM122" s="516"/>
      <c r="HN122" s="516"/>
      <c r="HO122" s="516"/>
      <c r="HP122" s="516"/>
      <c r="HQ122" s="516"/>
      <c r="HR122" s="516"/>
      <c r="HS122" s="516"/>
      <c r="HT122" s="516"/>
      <c r="HU122" s="516"/>
      <c r="HV122" s="516"/>
      <c r="HW122" s="516"/>
      <c r="HX122" s="516"/>
      <c r="HY122" s="516"/>
      <c r="HZ122" s="516"/>
      <c r="IA122" s="516"/>
      <c r="IB122" s="516"/>
      <c r="IC122" s="516"/>
      <c r="ID122" s="516"/>
      <c r="IE122" s="516"/>
      <c r="IF122" s="516"/>
      <c r="IG122" s="516"/>
      <c r="IH122" s="516"/>
      <c r="II122" s="516"/>
      <c r="IJ122" s="516"/>
      <c r="IK122" s="516"/>
      <c r="IL122" s="516"/>
      <c r="IM122" s="516"/>
      <c r="IN122" s="516"/>
      <c r="IO122" s="516"/>
      <c r="IP122" s="516"/>
      <c r="IQ122" s="516"/>
      <c r="IR122" s="516"/>
      <c r="IS122" s="516"/>
      <c r="IT122" s="516"/>
      <c r="IU122" s="516"/>
      <c r="IV122" s="516"/>
      <c r="IW122" s="516"/>
      <c r="IX122" s="516"/>
      <c r="IY122" s="516"/>
      <c r="IZ122" s="516"/>
      <c r="JA122" s="516"/>
      <c r="JB122" s="516"/>
      <c r="JC122" s="516"/>
      <c r="JD122" s="516"/>
      <c r="JE122" s="516"/>
      <c r="JF122" s="516"/>
      <c r="JG122" s="516"/>
      <c r="JH122" s="516"/>
      <c r="JI122" s="516"/>
      <c r="JJ122" s="516"/>
      <c r="JK122" s="516"/>
      <c r="JL122" s="516"/>
      <c r="JM122" s="516"/>
      <c r="JN122" s="516"/>
      <c r="JO122" s="516"/>
      <c r="JP122" s="516"/>
      <c r="JQ122" s="516"/>
      <c r="JR122" s="516"/>
      <c r="JS122" s="516"/>
      <c r="JT122" s="516"/>
      <c r="JU122" s="516"/>
      <c r="JV122" s="516"/>
      <c r="JW122" s="516"/>
      <c r="JX122" s="516"/>
      <c r="JY122" s="516"/>
      <c r="JZ122" s="516"/>
      <c r="KA122" s="516"/>
      <c r="KB122" s="516"/>
      <c r="KC122" s="516"/>
      <c r="KD122" s="516"/>
      <c r="KE122" s="516"/>
      <c r="KF122" s="516"/>
      <c r="KG122" s="516"/>
      <c r="KH122" s="516"/>
      <c r="KI122" s="516"/>
      <c r="KJ122" s="516"/>
      <c r="KK122" s="516"/>
      <c r="KL122" s="516"/>
      <c r="KM122" s="516"/>
      <c r="KN122" s="516"/>
      <c r="KO122" s="516"/>
      <c r="KP122" s="516"/>
      <c r="KQ122" s="516"/>
      <c r="KR122" s="516"/>
      <c r="KS122" s="516"/>
      <c r="KT122" s="516"/>
      <c r="KU122" s="516"/>
      <c r="KV122" s="516"/>
      <c r="KW122" s="516"/>
      <c r="KX122" s="516"/>
      <c r="KY122" s="516"/>
      <c r="KZ122" s="516"/>
      <c r="LA122" s="516"/>
      <c r="LB122" s="516"/>
      <c r="LC122" s="516"/>
      <c r="LD122" s="516"/>
      <c r="LE122" s="516"/>
      <c r="LF122" s="516"/>
      <c r="LG122" s="516"/>
      <c r="LH122" s="516"/>
      <c r="LI122" s="516"/>
      <c r="LJ122" s="516"/>
      <c r="LK122" s="516"/>
      <c r="LL122" s="516"/>
      <c r="LM122" s="516"/>
      <c r="LN122" s="516"/>
      <c r="LO122" s="516"/>
      <c r="LP122" s="516"/>
      <c r="LQ122" s="516"/>
      <c r="LR122" s="516"/>
      <c r="LS122" s="516"/>
      <c r="LT122" s="516"/>
      <c r="LU122" s="516"/>
      <c r="LV122" s="516"/>
      <c r="LW122" s="516"/>
      <c r="LX122" s="516"/>
      <c r="LY122" s="516"/>
      <c r="LZ122" s="516"/>
      <c r="MA122" s="516"/>
      <c r="MB122" s="516"/>
      <c r="MC122" s="516"/>
      <c r="MD122" s="516"/>
      <c r="ME122" s="516"/>
      <c r="MF122" s="516"/>
      <c r="MG122" s="516"/>
      <c r="MH122" s="516"/>
      <c r="MI122" s="516"/>
      <c r="MJ122" s="516"/>
      <c r="MK122" s="516"/>
      <c r="ML122" s="516"/>
      <c r="MM122" s="516"/>
      <c r="MN122" s="516"/>
      <c r="MO122" s="516"/>
      <c r="MP122" s="516"/>
      <c r="MQ122" s="516"/>
      <c r="MR122" s="516"/>
      <c r="MS122" s="516"/>
      <c r="MT122" s="516"/>
      <c r="MU122" s="516"/>
      <c r="MV122" s="516"/>
      <c r="MW122" s="516"/>
      <c r="MX122" s="516"/>
      <c r="MY122" s="516"/>
      <c r="MZ122" s="516"/>
      <c r="NA122" s="516"/>
      <c r="NB122" s="516"/>
      <c r="NC122" s="516"/>
      <c r="ND122" s="516"/>
      <c r="NE122" s="516"/>
      <c r="NF122" s="516"/>
      <c r="NG122" s="516"/>
      <c r="NH122" s="516"/>
      <c r="NI122" s="516"/>
      <c r="NJ122" s="516"/>
      <c r="NK122" s="516"/>
      <c r="NL122" s="516"/>
      <c r="NM122" s="516"/>
      <c r="NN122" s="516"/>
      <c r="NO122" s="516"/>
      <c r="NP122" s="516"/>
      <c r="NQ122" s="516"/>
      <c r="NR122" s="516"/>
      <c r="NS122" s="516"/>
      <c r="NT122" s="516"/>
      <c r="NU122" s="516"/>
      <c r="NV122" s="516"/>
      <c r="NW122" s="516"/>
      <c r="NX122" s="516"/>
      <c r="NY122" s="516"/>
      <c r="NZ122" s="516"/>
      <c r="OA122" s="516"/>
      <c r="OB122" s="516"/>
      <c r="OC122" s="516"/>
      <c r="OD122" s="516"/>
      <c r="OE122" s="516"/>
      <c r="OF122" s="516"/>
      <c r="OG122" s="516"/>
      <c r="OH122" s="516"/>
      <c r="OI122" s="516"/>
      <c r="OJ122" s="516"/>
      <c r="OK122" s="516"/>
      <c r="OL122" s="516"/>
      <c r="OM122" s="516"/>
      <c r="ON122" s="516"/>
      <c r="OO122" s="516"/>
      <c r="OP122" s="516"/>
      <c r="OQ122" s="516"/>
      <c r="OR122" s="516"/>
      <c r="OS122" s="516"/>
      <c r="OT122" s="516"/>
      <c r="OU122" s="516"/>
      <c r="OV122" s="516"/>
      <c r="OW122" s="516"/>
      <c r="OX122" s="516"/>
      <c r="OY122" s="516"/>
      <c r="OZ122" s="516"/>
      <c r="PA122" s="516"/>
      <c r="PB122" s="516"/>
      <c r="PC122" s="516"/>
      <c r="PD122" s="516"/>
      <c r="PE122" s="516"/>
      <c r="PF122" s="516"/>
      <c r="PG122" s="516"/>
      <c r="PH122" s="516"/>
      <c r="PI122" s="516"/>
      <c r="PJ122" s="516"/>
      <c r="PK122" s="516"/>
      <c r="PL122" s="516"/>
      <c r="PM122" s="516"/>
      <c r="PN122" s="516"/>
      <c r="PO122" s="516"/>
      <c r="PP122" s="516"/>
      <c r="PQ122" s="516"/>
      <c r="PR122" s="516"/>
      <c r="PS122" s="516"/>
      <c r="PT122" s="516"/>
      <c r="PU122" s="516"/>
      <c r="PV122" s="516"/>
      <c r="PW122" s="516"/>
      <c r="PX122" s="516"/>
      <c r="PY122" s="516"/>
      <c r="PZ122" s="516"/>
      <c r="QA122" s="516"/>
      <c r="QB122" s="516"/>
      <c r="QC122" s="516"/>
      <c r="QD122" s="516"/>
      <c r="QE122" s="516"/>
      <c r="QF122" s="516"/>
      <c r="QG122" s="516"/>
      <c r="QH122" s="516"/>
      <c r="QI122" s="516"/>
      <c r="QJ122" s="516"/>
      <c r="QK122" s="516"/>
      <c r="QL122" s="516"/>
      <c r="QM122" s="516"/>
      <c r="QN122" s="516"/>
      <c r="QO122" s="516"/>
      <c r="QP122" s="516"/>
      <c r="QQ122" s="516"/>
      <c r="QR122" s="516"/>
      <c r="QS122" s="516"/>
      <c r="QT122" s="516"/>
      <c r="QU122" s="516"/>
      <c r="QV122" s="516"/>
      <c r="QW122" s="516"/>
      <c r="QX122" s="516"/>
      <c r="QY122" s="516"/>
      <c r="QZ122" s="516"/>
      <c r="RA122" s="516"/>
      <c r="RB122" s="516"/>
      <c r="RC122" s="516"/>
      <c r="RD122" s="516"/>
      <c r="RE122" s="516"/>
      <c r="RF122" s="516"/>
      <c r="RG122" s="516"/>
      <c r="RH122" s="516"/>
      <c r="RI122" s="516"/>
      <c r="RJ122" s="516"/>
      <c r="RK122" s="516"/>
      <c r="RL122" s="516"/>
      <c r="RM122" s="516"/>
      <c r="RN122" s="516"/>
      <c r="RO122" s="516"/>
      <c r="RP122" s="516"/>
      <c r="RQ122" s="516"/>
      <c r="RR122" s="516"/>
      <c r="RS122" s="516"/>
      <c r="RT122" s="516"/>
      <c r="RU122" s="516"/>
      <c r="RV122" s="516"/>
      <c r="RW122" s="516"/>
      <c r="RX122" s="516"/>
      <c r="RY122" s="516"/>
      <c r="RZ122" s="516"/>
      <c r="SA122" s="516"/>
      <c r="SB122" s="516"/>
      <c r="SC122" s="516"/>
      <c r="SD122" s="516"/>
      <c r="SE122" s="516"/>
      <c r="SF122" s="516"/>
      <c r="SG122" s="516"/>
      <c r="SH122" s="516"/>
      <c r="SI122" s="516"/>
      <c r="SJ122" s="516"/>
      <c r="SK122" s="516"/>
      <c r="SL122" s="516"/>
      <c r="SM122" s="516"/>
      <c r="SN122" s="516"/>
      <c r="SO122" s="516"/>
      <c r="SP122" s="516"/>
      <c r="SQ122" s="516"/>
      <c r="SR122" s="516"/>
      <c r="SS122" s="516"/>
      <c r="ST122" s="516"/>
      <c r="SU122" s="516"/>
      <c r="SV122" s="516"/>
      <c r="SW122" s="516"/>
      <c r="SX122" s="516"/>
      <c r="SY122" s="516"/>
      <c r="SZ122" s="516"/>
      <c r="TA122" s="516"/>
      <c r="TB122" s="516"/>
      <c r="TC122" s="516"/>
      <c r="TD122" s="516"/>
      <c r="TE122" s="516"/>
      <c r="TF122" s="516"/>
      <c r="TG122" s="516"/>
      <c r="TH122" s="516"/>
      <c r="TI122" s="516"/>
      <c r="TJ122" s="516"/>
      <c r="TK122" s="516"/>
      <c r="TL122" s="516"/>
      <c r="TM122" s="516"/>
      <c r="TN122" s="516"/>
      <c r="TO122" s="516"/>
      <c r="TP122" s="516"/>
      <c r="TQ122" s="516"/>
      <c r="TR122" s="516"/>
      <c r="TS122" s="516"/>
      <c r="TT122" s="516"/>
      <c r="TU122" s="516"/>
      <c r="TV122" s="516"/>
      <c r="TW122" s="516"/>
      <c r="TX122" s="516"/>
      <c r="TY122" s="516"/>
      <c r="TZ122" s="516"/>
      <c r="UA122" s="516"/>
      <c r="UB122" s="516"/>
      <c r="UC122" s="516"/>
      <c r="UD122" s="516"/>
      <c r="UE122" s="516"/>
      <c r="UF122" s="516"/>
      <c r="UG122" s="516"/>
      <c r="UH122" s="516"/>
      <c r="UI122" s="516"/>
      <c r="UJ122" s="516"/>
      <c r="UK122" s="516"/>
      <c r="UL122" s="516"/>
      <c r="UM122" s="516"/>
      <c r="UN122" s="516"/>
      <c r="UO122" s="516"/>
      <c r="UP122" s="516"/>
      <c r="UQ122" s="516"/>
      <c r="UR122" s="516"/>
      <c r="US122" s="516"/>
      <c r="UT122" s="516"/>
      <c r="UU122" s="516"/>
      <c r="UV122" s="516"/>
      <c r="UW122" s="516"/>
      <c r="UX122" s="516"/>
      <c r="UY122" s="516"/>
      <c r="UZ122" s="516"/>
      <c r="VA122" s="516"/>
      <c r="VB122" s="516"/>
      <c r="VC122" s="516"/>
      <c r="VD122" s="516"/>
      <c r="VE122" s="516"/>
      <c r="VF122" s="516"/>
      <c r="VG122" s="516"/>
      <c r="VH122" s="516"/>
      <c r="VI122" s="516"/>
      <c r="VJ122" s="516"/>
      <c r="VK122" s="516"/>
      <c r="VL122" s="516"/>
      <c r="VM122" s="516"/>
      <c r="VN122" s="516"/>
      <c r="VO122" s="516"/>
      <c r="VP122" s="516"/>
      <c r="VQ122" s="516"/>
      <c r="VR122" s="516"/>
      <c r="VS122" s="516"/>
      <c r="VT122" s="516"/>
      <c r="VU122" s="516"/>
      <c r="VV122" s="516"/>
      <c r="VW122" s="516"/>
      <c r="VX122" s="516"/>
      <c r="VY122" s="516"/>
      <c r="VZ122" s="516"/>
      <c r="WA122" s="516"/>
      <c r="WB122" s="516"/>
      <c r="WC122" s="516"/>
      <c r="WD122" s="516"/>
      <c r="WE122" s="516"/>
      <c r="WF122" s="516"/>
      <c r="WG122" s="516"/>
      <c r="WH122" s="516"/>
      <c r="WI122" s="516"/>
      <c r="WJ122" s="516"/>
      <c r="WK122" s="516"/>
      <c r="WL122" s="516"/>
      <c r="WM122" s="516"/>
      <c r="WN122" s="516"/>
      <c r="WO122" s="516"/>
      <c r="WP122" s="516"/>
      <c r="WQ122" s="516"/>
      <c r="WR122" s="516"/>
      <c r="WS122" s="516"/>
      <c r="WT122" s="516"/>
      <c r="WU122" s="516"/>
      <c r="WV122" s="516"/>
      <c r="WW122" s="516"/>
      <c r="WX122" s="516"/>
      <c r="WY122" s="516"/>
      <c r="WZ122" s="516"/>
      <c r="XA122" s="516"/>
      <c r="XB122" s="516"/>
      <c r="XC122" s="516"/>
      <c r="XD122" s="516"/>
      <c r="XE122" s="516"/>
      <c r="XF122" s="516"/>
      <c r="XG122" s="516"/>
      <c r="XH122" s="516"/>
      <c r="XI122" s="516"/>
      <c r="XJ122" s="516"/>
      <c r="XK122" s="516"/>
      <c r="XL122" s="516"/>
      <c r="XM122" s="516"/>
      <c r="XN122" s="516"/>
      <c r="XO122" s="516"/>
      <c r="XP122" s="516"/>
      <c r="XQ122" s="516"/>
      <c r="XR122" s="516"/>
      <c r="XS122" s="516"/>
      <c r="XT122" s="516"/>
      <c r="XU122" s="516"/>
      <c r="XV122" s="516"/>
      <c r="XW122" s="516"/>
      <c r="XX122" s="516"/>
      <c r="XY122" s="516"/>
      <c r="XZ122" s="516"/>
      <c r="YA122" s="516"/>
      <c r="YB122" s="516"/>
      <c r="YC122" s="516"/>
      <c r="YD122" s="516"/>
      <c r="YE122" s="516"/>
      <c r="YF122" s="516"/>
      <c r="YG122" s="516"/>
      <c r="YH122" s="516"/>
      <c r="YI122" s="516"/>
      <c r="YJ122" s="516"/>
      <c r="YK122" s="516"/>
      <c r="YL122" s="516"/>
      <c r="YM122" s="516"/>
      <c r="YN122" s="516"/>
      <c r="YO122" s="516"/>
      <c r="YP122" s="516"/>
      <c r="YQ122" s="516"/>
      <c r="YR122" s="516"/>
      <c r="YS122" s="516"/>
      <c r="YT122" s="516"/>
      <c r="YU122" s="516"/>
      <c r="YV122" s="516"/>
      <c r="YW122" s="516"/>
      <c r="YX122" s="516"/>
      <c r="YY122" s="516"/>
      <c r="YZ122" s="516"/>
      <c r="ZA122" s="516"/>
      <c r="ZB122" s="516"/>
      <c r="ZC122" s="516"/>
      <c r="ZD122" s="516"/>
      <c r="ZE122" s="516"/>
      <c r="ZF122" s="516"/>
      <c r="ZG122" s="516"/>
      <c r="ZH122" s="516"/>
      <c r="ZI122" s="516"/>
      <c r="ZJ122" s="516"/>
      <c r="ZK122" s="516"/>
      <c r="ZL122" s="516"/>
      <c r="ZM122" s="516"/>
      <c r="ZN122" s="516"/>
      <c r="ZO122" s="516"/>
      <c r="ZP122" s="516"/>
      <c r="ZQ122" s="516"/>
      <c r="ZR122" s="516"/>
      <c r="ZS122" s="516"/>
      <c r="ZT122" s="516"/>
      <c r="ZU122" s="516"/>
      <c r="ZV122" s="516"/>
      <c r="ZW122" s="516"/>
      <c r="ZX122" s="516"/>
      <c r="ZY122" s="516"/>
      <c r="ZZ122" s="516"/>
      <c r="AAA122" s="516"/>
      <c r="AAB122" s="516"/>
      <c r="AAC122" s="516"/>
      <c r="AAD122" s="516"/>
      <c r="AAE122" s="516"/>
      <c r="AAF122" s="516"/>
      <c r="AAG122" s="516"/>
      <c r="AAH122" s="516"/>
      <c r="AAI122" s="516"/>
      <c r="AAJ122" s="516"/>
      <c r="AAK122" s="516"/>
      <c r="AAL122" s="516"/>
      <c r="AAM122" s="516"/>
      <c r="AAN122" s="516"/>
      <c r="AAO122" s="516"/>
      <c r="AAP122" s="516"/>
      <c r="AAQ122" s="516"/>
      <c r="AAR122" s="516"/>
      <c r="AAS122" s="516"/>
      <c r="AAT122" s="516"/>
      <c r="AAU122" s="516"/>
      <c r="AAV122" s="516"/>
      <c r="AAW122" s="516"/>
      <c r="AAX122" s="516"/>
      <c r="AAY122" s="516"/>
      <c r="AAZ122" s="516"/>
      <c r="ABA122" s="516"/>
      <c r="ABB122" s="516"/>
      <c r="ABC122" s="516"/>
      <c r="ABD122" s="516"/>
      <c r="ABE122" s="516"/>
      <c r="ABF122" s="516"/>
      <c r="ABG122" s="516"/>
      <c r="ABH122" s="516"/>
      <c r="ABI122" s="516"/>
      <c r="ABJ122" s="516"/>
      <c r="ABK122" s="516"/>
      <c r="ABL122" s="516"/>
      <c r="ABM122" s="516"/>
      <c r="ABN122" s="516"/>
      <c r="ABO122" s="516"/>
      <c r="ABP122" s="516"/>
      <c r="ABQ122" s="516"/>
      <c r="ABR122" s="516"/>
      <c r="ABS122" s="516"/>
      <c r="ABT122" s="516"/>
      <c r="ABU122" s="516"/>
      <c r="ABV122" s="516"/>
      <c r="ABW122" s="516"/>
      <c r="ABX122" s="516"/>
      <c r="ABY122" s="516"/>
      <c r="ABZ122" s="516"/>
      <c r="ACA122" s="516"/>
      <c r="ACB122" s="516"/>
      <c r="ACC122" s="516"/>
      <c r="ACD122" s="516"/>
      <c r="ACE122" s="516"/>
      <c r="ACF122" s="516"/>
      <c r="ACG122" s="516"/>
      <c r="ACH122" s="516"/>
      <c r="ACI122" s="516"/>
      <c r="ACJ122" s="516"/>
      <c r="ACK122" s="516"/>
      <c r="ACL122" s="516"/>
      <c r="ACM122" s="516"/>
      <c r="ACN122" s="516"/>
      <c r="ACO122" s="516"/>
      <c r="ACP122" s="516"/>
      <c r="ACQ122" s="516"/>
      <c r="ACR122" s="516"/>
      <c r="ACS122" s="516"/>
      <c r="ACT122" s="516"/>
      <c r="ACU122" s="516"/>
      <c r="ACV122" s="516"/>
      <c r="ACW122" s="516"/>
      <c r="ACX122" s="516"/>
      <c r="ACY122" s="516"/>
      <c r="ACZ122" s="516"/>
      <c r="ADA122" s="516"/>
      <c r="ADB122" s="516"/>
      <c r="ADC122" s="516"/>
      <c r="ADD122" s="516"/>
      <c r="ADE122" s="516"/>
      <c r="ADF122" s="516"/>
      <c r="ADG122" s="516"/>
      <c r="ADH122" s="516"/>
      <c r="ADI122" s="516"/>
      <c r="ADJ122" s="516"/>
      <c r="ADK122" s="516"/>
      <c r="ADL122" s="516"/>
      <c r="ADM122" s="516"/>
      <c r="ADN122" s="516"/>
      <c r="ADO122" s="516"/>
      <c r="ADP122" s="516"/>
      <c r="ADQ122" s="516"/>
      <c r="ADR122" s="516"/>
      <c r="ADS122" s="516"/>
      <c r="ADT122" s="516"/>
      <c r="ADU122" s="516"/>
      <c r="ADV122" s="516"/>
      <c r="ADW122" s="516"/>
      <c r="ADX122" s="516"/>
      <c r="ADY122" s="516"/>
      <c r="ADZ122" s="516"/>
      <c r="AEA122" s="516"/>
      <c r="AEB122" s="516"/>
      <c r="AEC122" s="516"/>
      <c r="AED122" s="516"/>
      <c r="AEE122" s="516"/>
      <c r="AEF122" s="516"/>
      <c r="AEG122" s="516"/>
      <c r="AEH122" s="516"/>
      <c r="AEI122" s="516"/>
      <c r="AEJ122" s="516"/>
      <c r="AEK122" s="516"/>
      <c r="AEL122" s="516"/>
      <c r="AEM122" s="516"/>
      <c r="AEN122" s="516"/>
      <c r="AEO122" s="516"/>
      <c r="AEP122" s="516"/>
      <c r="AEQ122" s="516"/>
      <c r="AER122" s="516"/>
      <c r="AES122" s="516"/>
      <c r="AET122" s="516"/>
      <c r="AEU122" s="516"/>
      <c r="AEV122" s="516"/>
      <c r="AEW122" s="516"/>
      <c r="AEX122" s="516"/>
      <c r="AEY122" s="516"/>
      <c r="AEZ122" s="516"/>
      <c r="AFA122" s="516"/>
      <c r="AFB122" s="516"/>
      <c r="AFC122" s="516"/>
      <c r="AFD122" s="516"/>
      <c r="AFE122" s="516"/>
      <c r="AFF122" s="516"/>
      <c r="AFG122" s="516"/>
      <c r="AFH122" s="516"/>
      <c r="AFI122" s="516"/>
      <c r="AFJ122" s="516"/>
      <c r="AFK122" s="516"/>
      <c r="AFL122" s="516"/>
      <c r="AFM122" s="516"/>
      <c r="AFN122" s="516"/>
      <c r="AFO122" s="516"/>
      <c r="AFP122" s="516"/>
      <c r="AFQ122" s="516"/>
      <c r="AFR122" s="516"/>
      <c r="AFS122" s="516"/>
      <c r="AFT122" s="516"/>
      <c r="AFU122" s="516"/>
      <c r="AFV122" s="516"/>
      <c r="AFW122" s="516"/>
      <c r="AFX122" s="516"/>
      <c r="AFY122" s="516"/>
      <c r="AFZ122" s="516"/>
      <c r="AGA122" s="516"/>
      <c r="AGB122" s="516"/>
      <c r="AGC122" s="516"/>
      <c r="AGD122" s="516"/>
      <c r="AGE122" s="516"/>
      <c r="AGF122" s="516"/>
      <c r="AGG122" s="516"/>
      <c r="AGH122" s="516"/>
      <c r="AGI122" s="516"/>
      <c r="AGJ122" s="516"/>
      <c r="AGK122" s="516"/>
      <c r="AGL122" s="516"/>
      <c r="AGM122" s="516"/>
      <c r="AGN122" s="516"/>
      <c r="AGO122" s="516"/>
      <c r="AGP122" s="516"/>
      <c r="AGQ122" s="516"/>
      <c r="AGR122" s="516"/>
      <c r="AGS122" s="516"/>
      <c r="AGT122" s="516"/>
      <c r="AGU122" s="516"/>
      <c r="AGV122" s="516"/>
      <c r="AGW122" s="516"/>
      <c r="AGX122" s="516"/>
      <c r="AGY122" s="516"/>
      <c r="AGZ122" s="516"/>
      <c r="AHA122" s="516"/>
      <c r="AHB122" s="516"/>
      <c r="AHC122" s="516"/>
      <c r="AHD122" s="516"/>
      <c r="AHE122" s="516"/>
      <c r="AHF122" s="516"/>
      <c r="AHG122" s="516"/>
      <c r="AHH122" s="516"/>
      <c r="AHI122" s="516"/>
      <c r="AHJ122" s="516"/>
      <c r="AHK122" s="516"/>
      <c r="AHL122" s="516"/>
      <c r="AHM122" s="516"/>
      <c r="AHN122" s="516"/>
      <c r="AHO122" s="516"/>
      <c r="AHP122" s="516"/>
      <c r="AHQ122" s="516"/>
      <c r="AHR122" s="516"/>
      <c r="AHS122" s="516"/>
      <c r="AHT122" s="516"/>
      <c r="AHU122" s="516"/>
      <c r="AHV122" s="516"/>
      <c r="AHW122" s="516"/>
      <c r="AHX122" s="516"/>
      <c r="AHY122" s="516"/>
      <c r="AHZ122" s="516"/>
      <c r="AIA122" s="516"/>
      <c r="AIB122" s="516"/>
      <c r="AIC122" s="516"/>
      <c r="AID122" s="516"/>
      <c r="AIE122" s="516"/>
      <c r="AIF122" s="516"/>
      <c r="AIG122" s="516"/>
      <c r="AIH122" s="516"/>
      <c r="AII122" s="516"/>
      <c r="AIJ122" s="516"/>
      <c r="AIK122" s="516"/>
      <c r="AIL122" s="516"/>
      <c r="AIM122" s="516"/>
      <c r="AIN122" s="516"/>
      <c r="AIO122" s="516"/>
      <c r="AIP122" s="516"/>
      <c r="AIQ122" s="516"/>
      <c r="AIR122" s="516"/>
      <c r="AIS122" s="516"/>
      <c r="AIT122" s="516"/>
      <c r="AIU122" s="516"/>
      <c r="AIV122" s="516"/>
      <c r="AIW122" s="516"/>
      <c r="AIX122" s="516"/>
      <c r="AIY122" s="516"/>
      <c r="AIZ122" s="516"/>
      <c r="AJA122" s="516"/>
      <c r="AJB122" s="516"/>
      <c r="AJC122" s="516"/>
      <c r="AJD122" s="516"/>
      <c r="AJE122" s="516"/>
      <c r="AJF122" s="516"/>
      <c r="AJG122" s="516"/>
      <c r="AJH122" s="516"/>
      <c r="AJI122" s="516"/>
      <c r="AJJ122" s="516"/>
      <c r="AJK122" s="516"/>
      <c r="AJL122" s="516"/>
      <c r="AJM122" s="516"/>
      <c r="AJN122" s="516"/>
      <c r="AJO122" s="516"/>
      <c r="AJP122" s="516"/>
      <c r="AJQ122" s="516"/>
      <c r="AJR122" s="516"/>
      <c r="AJS122" s="516"/>
      <c r="AJT122" s="516"/>
      <c r="AJU122" s="516"/>
      <c r="AJV122" s="516"/>
      <c r="AJW122" s="516"/>
      <c r="AJX122" s="516"/>
      <c r="AJY122" s="516"/>
      <c r="AJZ122" s="516"/>
      <c r="AKA122" s="516"/>
      <c r="AKB122" s="516"/>
      <c r="AKC122" s="516"/>
      <c r="AKD122" s="516"/>
      <c r="AKE122" s="516"/>
      <c r="AKF122" s="516"/>
      <c r="AKG122" s="516"/>
      <c r="AKH122" s="516"/>
      <c r="AKI122" s="516"/>
      <c r="AKJ122" s="516"/>
      <c r="AKK122" s="516"/>
      <c r="AKL122" s="516"/>
      <c r="AKM122" s="516"/>
      <c r="AKN122" s="516"/>
      <c r="AKO122" s="516"/>
      <c r="AKP122" s="516"/>
      <c r="AKQ122" s="516"/>
      <c r="AKR122" s="516"/>
      <c r="AKS122" s="516"/>
      <c r="AKT122" s="516"/>
      <c r="AKU122" s="516"/>
      <c r="AKV122" s="516"/>
      <c r="AKW122" s="516"/>
      <c r="AKX122" s="516"/>
      <c r="AKY122" s="516"/>
      <c r="AKZ122" s="516"/>
      <c r="ALA122" s="516"/>
      <c r="ALB122" s="516"/>
      <c r="ALC122" s="516"/>
      <c r="ALD122" s="516"/>
      <c r="ALE122" s="516"/>
      <c r="ALF122" s="516"/>
      <c r="ALG122" s="516"/>
      <c r="ALH122" s="516"/>
      <c r="ALI122" s="516"/>
      <c r="ALJ122" s="516"/>
      <c r="ALK122" s="516"/>
      <c r="ALL122" s="516"/>
      <c r="ALM122" s="516"/>
      <c r="ALN122" s="516"/>
      <c r="ALO122" s="516"/>
      <c r="ALP122" s="516"/>
      <c r="ALQ122" s="516"/>
      <c r="ALR122" s="516"/>
      <c r="ALS122" s="516"/>
      <c r="ALT122" s="516"/>
      <c r="ALU122" s="516"/>
      <c r="ALV122" s="516"/>
      <c r="ALW122" s="516"/>
      <c r="ALX122" s="516"/>
      <c r="ALY122" s="516"/>
      <c r="ALZ122" s="516"/>
      <c r="AMA122" s="516"/>
      <c r="AMB122" s="516"/>
      <c r="AMC122" s="516"/>
      <c r="AMD122" s="516"/>
      <c r="AME122" s="516"/>
      <c r="AMF122" s="516"/>
      <c r="AMG122" s="516"/>
      <c r="AMH122" s="516"/>
      <c r="AMI122" s="516"/>
      <c r="AMJ122" s="516"/>
      <c r="AMK122" s="516"/>
      <c r="AML122" s="516"/>
      <c r="AMM122" s="516"/>
      <c r="AMN122" s="516"/>
      <c r="AMO122" s="516"/>
      <c r="AMP122" s="516"/>
      <c r="AMQ122" s="516"/>
      <c r="AMR122" s="516"/>
      <c r="AMS122" s="516"/>
      <c r="AMT122" s="516"/>
      <c r="AMU122" s="516"/>
      <c r="AMV122" s="516"/>
      <c r="AMW122" s="516"/>
      <c r="AMX122" s="516"/>
      <c r="AMY122" s="516"/>
      <c r="AMZ122" s="516"/>
      <c r="ANA122" s="516"/>
      <c r="ANB122" s="516"/>
      <c r="ANC122" s="516"/>
      <c r="AND122" s="516"/>
      <c r="ANE122" s="516"/>
      <c r="ANF122" s="516"/>
      <c r="ANG122" s="516"/>
      <c r="ANH122" s="516"/>
      <c r="ANI122" s="516"/>
      <c r="ANJ122" s="516"/>
      <c r="ANK122" s="516"/>
      <c r="ANL122" s="516"/>
      <c r="ANM122" s="516"/>
      <c r="ANN122" s="516"/>
      <c r="ANO122" s="516"/>
      <c r="ANP122" s="516"/>
      <c r="ANQ122" s="516"/>
      <c r="ANR122" s="516"/>
      <c r="ANS122" s="516"/>
      <c r="ANT122" s="516"/>
      <c r="ANU122" s="516"/>
      <c r="ANV122" s="516"/>
      <c r="ANW122" s="516"/>
      <c r="ANX122" s="516"/>
      <c r="ANY122" s="516"/>
      <c r="ANZ122" s="516"/>
      <c r="AOA122" s="516"/>
      <c r="AOB122" s="516"/>
      <c r="AOC122" s="516"/>
      <c r="AOD122" s="516"/>
      <c r="AOE122" s="516"/>
      <c r="AOF122" s="516"/>
      <c r="AOG122" s="516"/>
      <c r="AOH122" s="516"/>
      <c r="AOI122" s="516"/>
      <c r="AOJ122" s="516"/>
      <c r="AOK122" s="516"/>
      <c r="AOL122" s="516"/>
      <c r="AOM122" s="516"/>
      <c r="AON122" s="516"/>
      <c r="AOO122" s="516"/>
      <c r="AOP122" s="516"/>
      <c r="AOQ122" s="516"/>
      <c r="AOR122" s="516"/>
      <c r="AOS122" s="516"/>
      <c r="AOT122" s="516"/>
      <c r="AOU122" s="516"/>
      <c r="AOV122" s="516"/>
      <c r="AOW122" s="516"/>
      <c r="AOX122" s="516"/>
      <c r="AOY122" s="516"/>
      <c r="AOZ122" s="516"/>
      <c r="APA122" s="516"/>
      <c r="APB122" s="516"/>
      <c r="APC122" s="516"/>
      <c r="APD122" s="516"/>
      <c r="APE122" s="516"/>
      <c r="APF122" s="516"/>
      <c r="APG122" s="516"/>
      <c r="APH122" s="516"/>
      <c r="API122" s="516"/>
      <c r="APJ122" s="516"/>
      <c r="APK122" s="516"/>
      <c r="APL122" s="516"/>
      <c r="APM122" s="516"/>
      <c r="APN122" s="516"/>
      <c r="APO122" s="516"/>
      <c r="APP122" s="516"/>
      <c r="APQ122" s="516"/>
      <c r="APR122" s="516"/>
      <c r="APS122" s="516"/>
      <c r="APT122" s="516"/>
      <c r="APU122" s="516"/>
      <c r="APV122" s="516"/>
      <c r="APW122" s="516"/>
      <c r="APX122" s="516"/>
      <c r="APY122" s="516"/>
      <c r="APZ122" s="516"/>
      <c r="AQA122" s="516"/>
      <c r="AQB122" s="516"/>
      <c r="AQC122" s="516"/>
      <c r="AQD122" s="516"/>
      <c r="AQE122" s="516"/>
      <c r="AQF122" s="516"/>
      <c r="AQG122" s="516"/>
      <c r="AQH122" s="516"/>
      <c r="AQI122" s="516"/>
      <c r="AQJ122" s="516"/>
      <c r="AQK122" s="516"/>
      <c r="AQL122" s="516"/>
      <c r="AQM122" s="516"/>
      <c r="AQN122" s="516"/>
      <c r="AQO122" s="516"/>
      <c r="AQP122" s="516"/>
      <c r="AQQ122" s="516"/>
      <c r="AQR122" s="516"/>
      <c r="AQS122" s="516"/>
      <c r="AQT122" s="516"/>
      <c r="AQU122" s="516"/>
      <c r="AQV122" s="516"/>
      <c r="AQW122" s="516"/>
      <c r="AQX122" s="516"/>
      <c r="AQY122" s="516"/>
      <c r="AQZ122" s="516"/>
      <c r="ARA122" s="516"/>
      <c r="ARB122" s="516"/>
      <c r="ARC122" s="516"/>
      <c r="ARD122" s="516"/>
      <c r="ARE122" s="516"/>
      <c r="ARF122" s="516"/>
      <c r="ARG122" s="516"/>
      <c r="ARH122" s="516"/>
      <c r="ARI122" s="516"/>
      <c r="ARJ122" s="516"/>
      <c r="ARK122" s="516"/>
      <c r="ARL122" s="516"/>
      <c r="ARM122" s="516"/>
      <c r="ARN122" s="516"/>
      <c r="ARO122" s="516"/>
      <c r="ARP122" s="516"/>
      <c r="ARQ122" s="516"/>
      <c r="ARR122" s="516"/>
      <c r="ARS122" s="516"/>
      <c r="ART122" s="516"/>
      <c r="ARU122" s="516"/>
      <c r="ARV122" s="516"/>
      <c r="ARW122" s="516"/>
      <c r="ARX122" s="516"/>
      <c r="ARY122" s="516"/>
      <c r="ARZ122" s="516"/>
      <c r="ASA122" s="516"/>
      <c r="ASB122" s="516"/>
      <c r="ASC122" s="516"/>
      <c r="ASD122" s="516"/>
      <c r="ASE122" s="516"/>
      <c r="ASF122" s="516"/>
      <c r="ASG122" s="516"/>
      <c r="ASH122" s="516"/>
      <c r="ASI122" s="516"/>
      <c r="ASJ122" s="516"/>
      <c r="ASK122" s="516"/>
      <c r="ASL122" s="516"/>
      <c r="ASM122" s="516"/>
      <c r="ASN122" s="516"/>
      <c r="ASO122" s="516"/>
      <c r="ASP122" s="516"/>
      <c r="ASQ122" s="516"/>
      <c r="ASR122" s="516"/>
      <c r="ASS122" s="516"/>
      <c r="AST122" s="516"/>
      <c r="ASU122" s="516"/>
      <c r="ASV122" s="516"/>
      <c r="ASW122" s="516"/>
      <c r="ASX122" s="516"/>
      <c r="ASY122" s="516"/>
      <c r="ASZ122" s="516"/>
      <c r="ATA122" s="516"/>
      <c r="ATB122" s="516"/>
      <c r="ATC122" s="516"/>
      <c r="ATD122" s="516"/>
      <c r="ATE122" s="516"/>
      <c r="ATF122" s="516"/>
      <c r="ATG122" s="516"/>
      <c r="ATH122" s="516"/>
      <c r="ATI122" s="516"/>
      <c r="ATJ122" s="516"/>
      <c r="ATK122" s="516"/>
      <c r="ATL122" s="516"/>
      <c r="ATM122" s="516"/>
      <c r="ATN122" s="516"/>
      <c r="ATO122" s="516"/>
      <c r="ATP122" s="516"/>
      <c r="ATQ122" s="516"/>
      <c r="ATR122" s="516"/>
      <c r="ATS122" s="516"/>
      <c r="ATT122" s="516"/>
      <c r="ATU122" s="516"/>
      <c r="ATV122" s="516"/>
      <c r="ATW122" s="516"/>
      <c r="ATX122" s="516"/>
      <c r="ATY122" s="516"/>
      <c r="ATZ122" s="516"/>
      <c r="AUA122" s="516"/>
      <c r="AUB122" s="516"/>
      <c r="AUC122" s="516"/>
      <c r="AUD122" s="516"/>
      <c r="AUE122" s="516"/>
      <c r="AUF122" s="516"/>
      <c r="AUG122" s="516"/>
      <c r="AUH122" s="516"/>
      <c r="AUI122" s="516"/>
      <c r="AUJ122" s="516"/>
      <c r="AUK122" s="516"/>
      <c r="AUL122" s="516"/>
      <c r="AUM122" s="516"/>
      <c r="AUN122" s="516"/>
      <c r="AUO122" s="516"/>
      <c r="AUP122" s="516"/>
      <c r="AUQ122" s="516"/>
      <c r="AUR122" s="516"/>
      <c r="AUS122" s="516"/>
      <c r="AUT122" s="516"/>
      <c r="AUU122" s="516"/>
      <c r="AUV122" s="516"/>
      <c r="AUW122" s="516"/>
      <c r="AUX122" s="516"/>
      <c r="AUY122" s="516"/>
      <c r="AUZ122" s="516"/>
      <c r="AVA122" s="516"/>
      <c r="AVB122" s="516"/>
      <c r="AVC122" s="516"/>
      <c r="AVD122" s="516"/>
      <c r="AVE122" s="516"/>
      <c r="AVF122" s="516"/>
      <c r="AVG122" s="516"/>
      <c r="AVH122" s="516"/>
      <c r="AVI122" s="516"/>
      <c r="AVJ122" s="516"/>
      <c r="AVK122" s="516"/>
      <c r="AVL122" s="516"/>
      <c r="AVM122" s="516"/>
      <c r="AVN122" s="516"/>
      <c r="AVO122" s="516"/>
      <c r="AVP122" s="516"/>
      <c r="AVQ122" s="516"/>
      <c r="AVR122" s="516"/>
      <c r="AVS122" s="516"/>
      <c r="AVT122" s="516"/>
      <c r="AVU122" s="516"/>
      <c r="AVV122" s="516"/>
      <c r="AVW122" s="516"/>
      <c r="AVX122" s="516"/>
      <c r="AVY122" s="516"/>
      <c r="AVZ122" s="516"/>
      <c r="AWA122" s="516"/>
      <c r="AWB122" s="516"/>
      <c r="AWC122" s="516"/>
      <c r="AWD122" s="516"/>
      <c r="AWE122" s="516"/>
      <c r="AWF122" s="516"/>
      <c r="AWG122" s="516"/>
      <c r="AWH122" s="516"/>
      <c r="AWI122" s="516"/>
      <c r="AWJ122" s="516"/>
      <c r="AWK122" s="516"/>
      <c r="AWL122" s="516"/>
      <c r="AWM122" s="516"/>
      <c r="AWN122" s="516"/>
      <c r="AWO122" s="516"/>
      <c r="AWP122" s="516"/>
      <c r="AWQ122" s="516"/>
      <c r="AWR122" s="516"/>
      <c r="AWS122" s="516"/>
      <c r="AWT122" s="516"/>
      <c r="AWU122" s="516"/>
      <c r="AWV122" s="516"/>
      <c r="AWW122" s="516"/>
      <c r="AWX122" s="516"/>
      <c r="AWY122" s="516"/>
      <c r="AWZ122" s="516"/>
      <c r="AXA122" s="516"/>
      <c r="AXB122" s="516"/>
      <c r="AXC122" s="516"/>
      <c r="AXD122" s="516"/>
      <c r="AXE122" s="516"/>
      <c r="AXF122" s="516"/>
      <c r="AXG122" s="516"/>
      <c r="AXH122" s="516"/>
      <c r="AXI122" s="516"/>
      <c r="AXJ122" s="516"/>
      <c r="AXK122" s="516"/>
      <c r="AXL122" s="516"/>
      <c r="AXM122" s="516"/>
      <c r="AXN122" s="516"/>
      <c r="AXO122" s="516"/>
      <c r="AXP122" s="516"/>
      <c r="AXQ122" s="516"/>
      <c r="AXR122" s="516"/>
      <c r="AXS122" s="516"/>
      <c r="AXT122" s="516"/>
      <c r="AXU122" s="516"/>
      <c r="AXV122" s="516"/>
      <c r="AXW122" s="516"/>
      <c r="AXX122" s="516"/>
      <c r="AXY122" s="516"/>
      <c r="AXZ122" s="516"/>
      <c r="AYA122" s="516"/>
      <c r="AYB122" s="516"/>
      <c r="AYC122" s="516"/>
      <c r="AYD122" s="516"/>
      <c r="AYE122" s="516"/>
      <c r="AYF122" s="516"/>
      <c r="AYG122" s="516"/>
      <c r="AYH122" s="516"/>
      <c r="AYI122" s="516"/>
      <c r="AYJ122" s="516"/>
      <c r="AYK122" s="516"/>
      <c r="AYL122" s="516"/>
      <c r="AYM122" s="516"/>
      <c r="AYN122" s="516"/>
      <c r="AYO122" s="516"/>
      <c r="AYP122" s="516"/>
      <c r="AYQ122" s="516"/>
      <c r="AYR122" s="516"/>
      <c r="AYS122" s="516"/>
      <c r="AYT122" s="516"/>
      <c r="AYU122" s="516"/>
      <c r="AYV122" s="516"/>
      <c r="AYW122" s="516"/>
      <c r="AYX122" s="516"/>
      <c r="AYY122" s="516"/>
      <c r="AYZ122" s="516"/>
      <c r="AZA122" s="516"/>
      <c r="AZB122" s="516"/>
      <c r="AZC122" s="516"/>
      <c r="AZD122" s="516"/>
      <c r="AZE122" s="516"/>
      <c r="AZF122" s="516"/>
      <c r="AZG122" s="516"/>
      <c r="AZH122" s="516"/>
      <c r="AZI122" s="516"/>
      <c r="AZJ122" s="516"/>
      <c r="AZK122" s="516"/>
      <c r="AZL122" s="516"/>
      <c r="AZM122" s="516"/>
      <c r="AZN122" s="516"/>
      <c r="AZO122" s="516"/>
      <c r="AZP122" s="516"/>
      <c r="AZQ122" s="516"/>
      <c r="AZR122" s="516"/>
      <c r="AZS122" s="516"/>
      <c r="AZT122" s="516"/>
      <c r="AZU122" s="516"/>
      <c r="AZV122" s="516"/>
      <c r="AZW122" s="516"/>
      <c r="AZX122" s="516"/>
      <c r="AZY122" s="516"/>
      <c r="AZZ122" s="516"/>
      <c r="BAA122" s="516"/>
      <c r="BAB122" s="516"/>
      <c r="BAC122" s="516"/>
      <c r="BAD122" s="516"/>
      <c r="BAE122" s="516"/>
      <c r="BAF122" s="516"/>
      <c r="BAG122" s="516"/>
      <c r="BAH122" s="516"/>
      <c r="BAI122" s="516"/>
      <c r="BAJ122" s="516"/>
      <c r="BAK122" s="516"/>
      <c r="BAL122" s="516"/>
      <c r="BAM122" s="516"/>
      <c r="BAN122" s="516"/>
      <c r="BAO122" s="516"/>
      <c r="BAP122" s="516"/>
      <c r="BAQ122" s="516"/>
      <c r="BAR122" s="516"/>
      <c r="BAS122" s="516"/>
      <c r="BAT122" s="516"/>
      <c r="BAU122" s="516"/>
      <c r="BAV122" s="516"/>
      <c r="BAW122" s="516"/>
      <c r="BAX122" s="516"/>
      <c r="BAY122" s="516"/>
      <c r="BAZ122" s="516"/>
      <c r="BBA122" s="516"/>
      <c r="BBB122" s="516"/>
      <c r="BBC122" s="516"/>
      <c r="BBD122" s="516"/>
      <c r="BBE122" s="516"/>
      <c r="BBF122" s="516"/>
      <c r="BBG122" s="516"/>
      <c r="BBH122" s="516"/>
      <c r="BBI122" s="516"/>
      <c r="BBJ122" s="516"/>
      <c r="BBK122" s="516"/>
      <c r="BBL122" s="516"/>
      <c r="BBM122" s="516"/>
      <c r="BBN122" s="516"/>
      <c r="BBO122" s="516"/>
      <c r="BBP122" s="516"/>
      <c r="BBQ122" s="516"/>
      <c r="BBR122" s="516"/>
      <c r="BBS122" s="516"/>
      <c r="BBT122" s="516"/>
      <c r="BBU122" s="516"/>
      <c r="BBV122" s="516"/>
      <c r="BBW122" s="516"/>
      <c r="BBX122" s="516"/>
      <c r="BBY122" s="516"/>
      <c r="BBZ122" s="516"/>
      <c r="BCA122" s="516"/>
      <c r="BCB122" s="516"/>
      <c r="BCC122" s="516"/>
      <c r="BCD122" s="516"/>
      <c r="BCE122" s="516"/>
      <c r="BCF122" s="516"/>
      <c r="BCG122" s="516"/>
      <c r="BCH122" s="516"/>
      <c r="BCI122" s="516"/>
      <c r="BCJ122" s="516"/>
      <c r="BCK122" s="516"/>
      <c r="BCL122" s="516"/>
      <c r="BCM122" s="516"/>
      <c r="BCN122" s="516"/>
      <c r="BCO122" s="516"/>
      <c r="BCP122" s="516"/>
      <c r="BCQ122" s="516"/>
      <c r="BCR122" s="516"/>
      <c r="BCS122" s="516"/>
      <c r="BCT122" s="516"/>
      <c r="BCU122" s="516"/>
      <c r="BCV122" s="516"/>
      <c r="BCW122" s="516"/>
      <c r="BCX122" s="516"/>
      <c r="BCY122" s="516"/>
      <c r="BCZ122" s="516"/>
      <c r="BDA122" s="516"/>
      <c r="BDB122" s="516"/>
      <c r="BDC122" s="516"/>
      <c r="BDD122" s="516"/>
      <c r="BDE122" s="516"/>
      <c r="BDF122" s="516"/>
      <c r="BDG122" s="516"/>
      <c r="BDH122" s="516"/>
      <c r="BDI122" s="516"/>
      <c r="BDJ122" s="516"/>
      <c r="BDK122" s="516"/>
      <c r="BDL122" s="516"/>
      <c r="BDM122" s="516"/>
      <c r="BDN122" s="516"/>
      <c r="BDO122" s="516"/>
      <c r="BDP122" s="516"/>
      <c r="BDQ122" s="516"/>
      <c r="BDR122" s="516"/>
      <c r="BDS122" s="516"/>
      <c r="BDT122" s="516"/>
      <c r="BDU122" s="516"/>
      <c r="BDV122" s="516"/>
      <c r="BDW122" s="516"/>
      <c r="BDX122" s="516"/>
      <c r="BDY122" s="516"/>
      <c r="BDZ122" s="516"/>
      <c r="BEA122" s="516"/>
      <c r="BEB122" s="516"/>
      <c r="BEC122" s="516"/>
      <c r="BED122" s="516"/>
      <c r="BEE122" s="516"/>
      <c r="BEF122" s="516"/>
      <c r="BEG122" s="516"/>
      <c r="BEH122" s="516"/>
      <c r="BEI122" s="516"/>
      <c r="BEJ122" s="516"/>
      <c r="BEK122" s="516"/>
      <c r="BEL122" s="516"/>
      <c r="BEM122" s="516"/>
      <c r="BEN122" s="516"/>
      <c r="BEO122" s="516"/>
      <c r="BEP122" s="516"/>
      <c r="BEQ122" s="516"/>
      <c r="BER122" s="516"/>
      <c r="BES122" s="516"/>
      <c r="BET122" s="516"/>
      <c r="BEU122" s="516"/>
      <c r="BEV122" s="516"/>
      <c r="BEW122" s="516"/>
      <c r="BEX122" s="516"/>
      <c r="BEY122" s="516"/>
      <c r="BEZ122" s="516"/>
      <c r="BFA122" s="516"/>
      <c r="BFB122" s="516"/>
      <c r="BFC122" s="516"/>
      <c r="BFD122" s="516"/>
      <c r="BFE122" s="516"/>
      <c r="BFF122" s="516"/>
      <c r="BFG122" s="516"/>
      <c r="BFH122" s="516"/>
      <c r="BFI122" s="516"/>
      <c r="BFJ122" s="516"/>
      <c r="BFK122" s="516"/>
      <c r="BFL122" s="516"/>
      <c r="BFM122" s="516"/>
      <c r="BFN122" s="516"/>
      <c r="BFO122" s="516"/>
      <c r="BFP122" s="516"/>
      <c r="BFQ122" s="516"/>
      <c r="BFR122" s="516"/>
      <c r="BFS122" s="516"/>
      <c r="BFT122" s="516"/>
      <c r="BFU122" s="516"/>
      <c r="BFV122" s="516"/>
      <c r="BFW122" s="516"/>
      <c r="BFX122" s="516"/>
      <c r="BFY122" s="516"/>
      <c r="BFZ122" s="516"/>
      <c r="BGA122" s="516"/>
      <c r="BGB122" s="516"/>
      <c r="BGC122" s="516"/>
      <c r="BGD122" s="516"/>
      <c r="BGE122" s="516"/>
      <c r="BGF122" s="516"/>
      <c r="BGG122" s="516"/>
      <c r="BGH122" s="516"/>
      <c r="BGI122" s="516"/>
      <c r="BGJ122" s="516"/>
      <c r="BGK122" s="516"/>
      <c r="BGL122" s="516"/>
      <c r="BGM122" s="516"/>
      <c r="BGN122" s="516"/>
      <c r="BGO122" s="516"/>
      <c r="BGP122" s="516"/>
      <c r="BGQ122" s="516"/>
      <c r="BGR122" s="516"/>
      <c r="BGS122" s="516"/>
      <c r="BGT122" s="516"/>
      <c r="BGU122" s="516"/>
      <c r="BGV122" s="516"/>
      <c r="BGW122" s="516"/>
      <c r="BGX122" s="516"/>
      <c r="BGY122" s="516"/>
      <c r="BGZ122" s="516"/>
      <c r="BHA122" s="516"/>
      <c r="BHB122" s="516"/>
      <c r="BHC122" s="516"/>
      <c r="BHD122" s="516"/>
      <c r="BHE122" s="516"/>
      <c r="BHF122" s="516"/>
      <c r="BHG122" s="516"/>
      <c r="BHH122" s="516"/>
      <c r="BHI122" s="516"/>
      <c r="BHJ122" s="516"/>
      <c r="BHK122" s="516"/>
      <c r="BHL122" s="516"/>
      <c r="BHM122" s="516"/>
      <c r="BHN122" s="516"/>
      <c r="BHO122" s="516"/>
      <c r="BHP122" s="516"/>
      <c r="BHQ122" s="516"/>
      <c r="BHR122" s="516"/>
      <c r="BHS122" s="516"/>
      <c r="BHT122" s="516"/>
      <c r="BHU122" s="516"/>
      <c r="BHV122" s="516"/>
      <c r="BHW122" s="516"/>
      <c r="BHX122" s="516"/>
      <c r="BHY122" s="516"/>
      <c r="BHZ122" s="516"/>
      <c r="BIA122" s="516"/>
      <c r="BIB122" s="516"/>
      <c r="BIC122" s="516"/>
      <c r="BID122" s="516"/>
      <c r="BIE122" s="516"/>
      <c r="BIF122" s="516"/>
      <c r="BIG122" s="516"/>
      <c r="BIH122" s="516"/>
      <c r="BII122" s="516"/>
      <c r="BIJ122" s="516"/>
      <c r="BIK122" s="516"/>
      <c r="BIL122" s="516"/>
      <c r="BIM122" s="516"/>
      <c r="BIN122" s="516"/>
      <c r="BIO122" s="516"/>
      <c r="BIP122" s="516"/>
      <c r="BIQ122" s="516"/>
      <c r="BIR122" s="516"/>
      <c r="BIS122" s="516"/>
      <c r="BIT122" s="516"/>
      <c r="BIU122" s="516"/>
      <c r="BIV122" s="516"/>
      <c r="BIW122" s="516"/>
      <c r="BIX122" s="516"/>
      <c r="BIY122" s="516"/>
      <c r="BIZ122" s="516"/>
      <c r="BJA122" s="516"/>
      <c r="BJB122" s="516"/>
      <c r="BJC122" s="516"/>
      <c r="BJD122" s="516"/>
      <c r="BJE122" s="516"/>
      <c r="BJF122" s="516"/>
      <c r="BJG122" s="516"/>
      <c r="BJH122" s="516"/>
      <c r="BJI122" s="516"/>
      <c r="BJJ122" s="516"/>
      <c r="BJK122" s="516"/>
      <c r="BJL122" s="516"/>
      <c r="BJM122" s="516"/>
      <c r="BJN122" s="516"/>
      <c r="BJO122" s="516"/>
      <c r="BJP122" s="516"/>
      <c r="BJQ122" s="516"/>
      <c r="BJR122" s="516"/>
      <c r="BJS122" s="516"/>
      <c r="BJT122" s="516"/>
      <c r="BJU122" s="516"/>
      <c r="BJV122" s="516"/>
      <c r="BJW122" s="516"/>
      <c r="BJX122" s="516"/>
      <c r="BJY122" s="516"/>
      <c r="BJZ122" s="516"/>
      <c r="BKA122" s="516"/>
      <c r="BKB122" s="516"/>
      <c r="BKC122" s="516"/>
      <c r="BKD122" s="516"/>
      <c r="BKE122" s="516"/>
      <c r="BKF122" s="516"/>
      <c r="BKG122" s="516"/>
      <c r="BKH122" s="516"/>
      <c r="BKI122" s="516"/>
      <c r="BKJ122" s="516"/>
      <c r="BKK122" s="516"/>
      <c r="BKL122" s="516"/>
      <c r="BKM122" s="516"/>
      <c r="BKN122" s="516"/>
      <c r="BKO122" s="516"/>
      <c r="BKP122" s="516"/>
      <c r="BKQ122" s="516"/>
      <c r="BKR122" s="516"/>
      <c r="BKS122" s="516"/>
      <c r="BKT122" s="516"/>
      <c r="BKU122" s="516"/>
      <c r="BKV122" s="516"/>
      <c r="BKW122" s="516"/>
      <c r="BKX122" s="516"/>
      <c r="BKY122" s="516"/>
      <c r="BKZ122" s="516"/>
      <c r="BLA122" s="516"/>
      <c r="BLB122" s="516"/>
      <c r="BLC122" s="516"/>
      <c r="BLD122" s="516"/>
      <c r="BLE122" s="516"/>
      <c r="BLF122" s="516"/>
      <c r="BLG122" s="516"/>
      <c r="BLH122" s="516"/>
      <c r="BLI122" s="516"/>
      <c r="BLJ122" s="516"/>
      <c r="BLK122" s="516"/>
      <c r="BLL122" s="516"/>
      <c r="BLM122" s="516"/>
      <c r="BLN122" s="516"/>
      <c r="BLO122" s="516"/>
      <c r="BLP122" s="516"/>
      <c r="BLQ122" s="516"/>
      <c r="BLR122" s="516"/>
      <c r="BLS122" s="516"/>
      <c r="BLT122" s="516"/>
      <c r="BLU122" s="516"/>
      <c r="BLV122" s="516"/>
      <c r="BLW122" s="516"/>
      <c r="BLX122" s="516"/>
      <c r="BLY122" s="516"/>
      <c r="BLZ122" s="516"/>
      <c r="BMA122" s="516"/>
      <c r="BMB122" s="516"/>
      <c r="BMC122" s="516"/>
      <c r="BMD122" s="516"/>
      <c r="BME122" s="516"/>
      <c r="BMF122" s="516"/>
      <c r="BMG122" s="516"/>
      <c r="BMH122" s="516"/>
      <c r="BMI122" s="516"/>
      <c r="BMJ122" s="516"/>
      <c r="BMK122" s="516"/>
      <c r="BML122" s="516"/>
      <c r="BMM122" s="516"/>
      <c r="BMN122" s="516"/>
      <c r="BMO122" s="516"/>
      <c r="BMP122" s="516"/>
      <c r="BMQ122" s="516"/>
      <c r="BMR122" s="516"/>
      <c r="BMS122" s="516"/>
      <c r="BMT122" s="516"/>
      <c r="BMU122" s="516"/>
      <c r="BMV122" s="516"/>
      <c r="BMW122" s="516"/>
      <c r="BMX122" s="516"/>
      <c r="BMY122" s="516"/>
      <c r="BMZ122" s="516"/>
      <c r="BNA122" s="516"/>
      <c r="BNB122" s="516"/>
      <c r="BNC122" s="516"/>
      <c r="BND122" s="516"/>
      <c r="BNE122" s="516"/>
      <c r="BNF122" s="516"/>
      <c r="BNG122" s="516"/>
      <c r="BNH122" s="516"/>
      <c r="BNI122" s="516"/>
      <c r="BNJ122" s="516"/>
      <c r="BNK122" s="516"/>
      <c r="BNL122" s="516"/>
      <c r="BNM122" s="516"/>
      <c r="BNN122" s="516"/>
      <c r="BNO122" s="516"/>
      <c r="BNP122" s="516"/>
      <c r="BNQ122" s="516"/>
      <c r="BNR122" s="516"/>
      <c r="BNS122" s="516"/>
      <c r="BNT122" s="516"/>
      <c r="BNU122" s="516"/>
      <c r="BNV122" s="516"/>
      <c r="BNW122" s="516"/>
      <c r="BNX122" s="516"/>
      <c r="BNY122" s="516"/>
      <c r="BNZ122" s="516"/>
      <c r="BOA122" s="516"/>
      <c r="BOB122" s="516"/>
      <c r="BOC122" s="516"/>
      <c r="BOD122" s="516"/>
      <c r="BOE122" s="516"/>
      <c r="BOF122" s="516"/>
      <c r="BOG122" s="516"/>
      <c r="BOH122" s="516"/>
      <c r="BOI122" s="516"/>
      <c r="BOJ122" s="516"/>
      <c r="BOK122" s="516"/>
      <c r="BOL122" s="516"/>
      <c r="BOM122" s="516"/>
      <c r="BON122" s="516"/>
      <c r="BOO122" s="516"/>
      <c r="BOP122" s="516"/>
      <c r="BOQ122" s="516"/>
      <c r="BOR122" s="516"/>
      <c r="BOS122" s="516"/>
      <c r="BOT122" s="516"/>
      <c r="BOU122" s="516"/>
      <c r="BOV122" s="516"/>
      <c r="BOW122" s="516"/>
      <c r="BOX122" s="516"/>
      <c r="BOY122" s="516"/>
      <c r="BOZ122" s="516"/>
      <c r="BPA122" s="516"/>
      <c r="BPB122" s="516"/>
      <c r="BPC122" s="516"/>
      <c r="BPD122" s="516"/>
      <c r="BPE122" s="516"/>
      <c r="BPF122" s="516"/>
      <c r="BPG122" s="516"/>
      <c r="BPH122" s="516"/>
      <c r="BPI122" s="516"/>
      <c r="BPJ122" s="516"/>
      <c r="BPK122" s="516"/>
      <c r="BPL122" s="516"/>
      <c r="BPM122" s="516"/>
      <c r="BPN122" s="516"/>
      <c r="BPO122" s="516"/>
      <c r="BPP122" s="516"/>
      <c r="BPQ122" s="516"/>
      <c r="BPR122" s="516"/>
      <c r="BPS122" s="516"/>
      <c r="BPT122" s="516"/>
      <c r="BPU122" s="516"/>
      <c r="BPV122" s="516"/>
      <c r="BPW122" s="516"/>
      <c r="BPX122" s="516"/>
      <c r="BPY122" s="516"/>
      <c r="BPZ122" s="516"/>
      <c r="BQA122" s="516"/>
      <c r="BQB122" s="516"/>
      <c r="BQC122" s="516"/>
      <c r="BQD122" s="516"/>
      <c r="BQE122" s="516"/>
      <c r="BQF122" s="516"/>
      <c r="BQG122" s="516"/>
      <c r="BQH122" s="516"/>
      <c r="BQI122" s="516"/>
      <c r="BQJ122" s="516"/>
      <c r="BQK122" s="516"/>
      <c r="BQL122" s="516"/>
      <c r="BQM122" s="516"/>
      <c r="BQN122" s="516"/>
      <c r="BQO122" s="516"/>
      <c r="BQP122" s="516"/>
      <c r="BQQ122" s="516"/>
      <c r="BQR122" s="516"/>
      <c r="BQS122" s="516"/>
      <c r="BQT122" s="516"/>
      <c r="BQU122" s="516"/>
      <c r="BQV122" s="516"/>
      <c r="BQW122" s="516"/>
      <c r="BQX122" s="516"/>
      <c r="BQY122" s="516"/>
      <c r="BQZ122" s="516"/>
      <c r="BRA122" s="516"/>
      <c r="BRB122" s="516"/>
      <c r="BRC122" s="516"/>
      <c r="BRD122" s="516"/>
      <c r="BRE122" s="516"/>
      <c r="BRF122" s="516"/>
      <c r="BRG122" s="516"/>
      <c r="BRH122" s="516"/>
      <c r="BRI122" s="516"/>
      <c r="BRJ122" s="516"/>
      <c r="BRK122" s="516"/>
      <c r="BRL122" s="516"/>
      <c r="BRM122" s="516"/>
      <c r="BRN122" s="516"/>
      <c r="BRO122" s="516"/>
      <c r="BRP122" s="516"/>
      <c r="BRQ122" s="516"/>
      <c r="BRR122" s="516"/>
      <c r="BRS122" s="516"/>
      <c r="BRT122" s="516"/>
      <c r="BRU122" s="516"/>
      <c r="BRV122" s="516"/>
      <c r="BRW122" s="516"/>
      <c r="BRX122" s="516"/>
      <c r="BRY122" s="516"/>
      <c r="BRZ122" s="516"/>
      <c r="BSA122" s="516"/>
      <c r="BSB122" s="516"/>
      <c r="BSC122" s="516"/>
      <c r="BSD122" s="516"/>
      <c r="BSE122" s="516"/>
      <c r="BSF122" s="516"/>
      <c r="BSG122" s="516"/>
      <c r="BSH122" s="516"/>
      <c r="BSI122" s="516"/>
      <c r="BSJ122" s="516"/>
      <c r="BSK122" s="516"/>
      <c r="BSL122" s="516"/>
      <c r="BSM122" s="516"/>
      <c r="BSN122" s="516"/>
      <c r="BSO122" s="516"/>
      <c r="BSP122" s="516"/>
      <c r="BSQ122" s="516"/>
      <c r="BSR122" s="516"/>
      <c r="BSS122" s="516"/>
      <c r="BST122" s="516"/>
      <c r="BSU122" s="516"/>
      <c r="BSV122" s="516"/>
      <c r="BSW122" s="516"/>
      <c r="BSX122" s="516"/>
      <c r="BSY122" s="516"/>
      <c r="BSZ122" s="516"/>
      <c r="BTA122" s="516"/>
      <c r="BTB122" s="516"/>
      <c r="BTC122" s="516"/>
      <c r="BTD122" s="516"/>
      <c r="BTE122" s="516"/>
      <c r="BTF122" s="516"/>
      <c r="BTG122" s="516"/>
      <c r="BTH122" s="516"/>
      <c r="BTI122" s="516"/>
      <c r="BTJ122" s="516"/>
      <c r="BTK122" s="516"/>
      <c r="BTL122" s="516"/>
      <c r="BTM122" s="516"/>
      <c r="BTN122" s="516"/>
      <c r="BTO122" s="516"/>
      <c r="BTP122" s="516"/>
      <c r="BTQ122" s="516"/>
      <c r="BTR122" s="516"/>
      <c r="BTS122" s="516"/>
      <c r="BTT122" s="516"/>
      <c r="BTU122" s="516"/>
      <c r="BTV122" s="516"/>
      <c r="BTW122" s="516"/>
      <c r="BTX122" s="516"/>
      <c r="BTY122" s="516"/>
      <c r="BTZ122" s="516"/>
      <c r="BUA122" s="516"/>
      <c r="BUB122" s="516"/>
      <c r="BUC122" s="516"/>
      <c r="BUD122" s="516"/>
      <c r="BUE122" s="516"/>
      <c r="BUF122" s="516"/>
      <c r="BUG122" s="516"/>
      <c r="BUH122" s="516"/>
      <c r="BUI122" s="516"/>
      <c r="BUJ122" s="516"/>
      <c r="BUK122" s="516"/>
      <c r="BUL122" s="516"/>
      <c r="BUM122" s="516"/>
      <c r="BUN122" s="516"/>
      <c r="BUO122" s="516"/>
      <c r="BUP122" s="516"/>
      <c r="BUQ122" s="516"/>
      <c r="BUR122" s="516"/>
      <c r="BUS122" s="516"/>
      <c r="BUT122" s="516"/>
      <c r="BUU122" s="516"/>
      <c r="BUV122" s="516"/>
      <c r="BUW122" s="516"/>
      <c r="BUX122" s="516"/>
      <c r="BUY122" s="516"/>
      <c r="BUZ122" s="516"/>
      <c r="BVA122" s="516"/>
      <c r="BVB122" s="516"/>
      <c r="BVC122" s="516"/>
      <c r="BVD122" s="516"/>
      <c r="BVE122" s="516"/>
      <c r="BVF122" s="516"/>
      <c r="BVG122" s="516"/>
      <c r="BVH122" s="516"/>
      <c r="BVI122" s="516"/>
      <c r="BVJ122" s="516"/>
      <c r="BVK122" s="516"/>
      <c r="BVL122" s="516"/>
      <c r="BVM122" s="516"/>
      <c r="BVN122" s="516"/>
      <c r="BVO122" s="516"/>
      <c r="BVP122" s="516"/>
      <c r="BVQ122" s="516"/>
      <c r="BVR122" s="516"/>
      <c r="BVS122" s="516"/>
      <c r="BVT122" s="516"/>
      <c r="BVU122" s="516"/>
      <c r="BVV122" s="516"/>
      <c r="BVW122" s="516"/>
      <c r="BVX122" s="516"/>
      <c r="BVY122" s="516"/>
      <c r="BVZ122" s="516"/>
      <c r="BWA122" s="516"/>
      <c r="BWB122" s="516"/>
      <c r="BWC122" s="516"/>
      <c r="BWD122" s="516"/>
      <c r="BWE122" s="516"/>
      <c r="BWF122" s="516"/>
      <c r="BWG122" s="516"/>
      <c r="BWH122" s="516"/>
      <c r="BWI122" s="516"/>
      <c r="BWJ122" s="516"/>
      <c r="BWK122" s="516"/>
      <c r="BWL122" s="516"/>
      <c r="BWM122" s="516"/>
      <c r="BWN122" s="516"/>
      <c r="BWO122" s="516"/>
      <c r="BWP122" s="516"/>
      <c r="BWQ122" s="516"/>
      <c r="BWR122" s="516"/>
      <c r="BWS122" s="516"/>
      <c r="BWT122" s="516"/>
      <c r="BWU122" s="516"/>
      <c r="BWV122" s="516"/>
      <c r="BWW122" s="516"/>
      <c r="BWX122" s="516"/>
      <c r="BWY122" s="516"/>
      <c r="BWZ122" s="516"/>
      <c r="BXA122" s="516"/>
      <c r="BXB122" s="516"/>
      <c r="BXC122" s="516"/>
      <c r="BXD122" s="516"/>
      <c r="BXE122" s="516"/>
      <c r="BXF122" s="516"/>
      <c r="BXG122" s="516"/>
      <c r="BXH122" s="516"/>
      <c r="BXI122" s="516"/>
      <c r="BXJ122" s="516"/>
      <c r="BXK122" s="516"/>
      <c r="BXL122" s="516"/>
      <c r="BXM122" s="516"/>
      <c r="BXN122" s="516"/>
      <c r="BXO122" s="516"/>
      <c r="BXP122" s="516"/>
      <c r="BXQ122" s="516"/>
      <c r="BXR122" s="516"/>
      <c r="BXS122" s="516"/>
      <c r="BXT122" s="516"/>
      <c r="BXU122" s="516"/>
      <c r="BXV122" s="516"/>
      <c r="BXW122" s="516"/>
      <c r="BXX122" s="516"/>
      <c r="BXY122" s="516"/>
      <c r="BXZ122" s="516"/>
      <c r="BYA122" s="516"/>
      <c r="BYB122" s="516"/>
      <c r="BYC122" s="516"/>
      <c r="BYD122" s="516"/>
      <c r="BYE122" s="516"/>
      <c r="BYF122" s="516"/>
      <c r="BYG122" s="516"/>
      <c r="BYH122" s="516"/>
      <c r="BYI122" s="516"/>
      <c r="BYJ122" s="516"/>
      <c r="BYK122" s="516"/>
      <c r="BYL122" s="516"/>
      <c r="BYM122" s="516"/>
      <c r="BYN122" s="516"/>
      <c r="BYO122" s="516"/>
      <c r="BYP122" s="516"/>
      <c r="BYQ122" s="516"/>
      <c r="BYR122" s="516"/>
      <c r="BYS122" s="516"/>
      <c r="BYT122" s="516"/>
      <c r="BYU122" s="516"/>
      <c r="BYV122" s="516"/>
      <c r="BYW122" s="516"/>
      <c r="BYX122" s="516"/>
      <c r="BYY122" s="516"/>
      <c r="BYZ122" s="516"/>
      <c r="BZA122" s="516"/>
      <c r="BZB122" s="516"/>
      <c r="BZC122" s="516"/>
      <c r="BZD122" s="516"/>
      <c r="BZE122" s="516"/>
      <c r="BZF122" s="516"/>
      <c r="BZG122" s="516"/>
      <c r="BZH122" s="516"/>
      <c r="BZI122" s="516"/>
      <c r="BZJ122" s="516"/>
      <c r="BZK122" s="516"/>
      <c r="BZL122" s="516"/>
      <c r="BZM122" s="516"/>
      <c r="BZN122" s="516"/>
      <c r="BZO122" s="516"/>
      <c r="BZP122" s="516"/>
      <c r="BZQ122" s="516"/>
      <c r="BZR122" s="516"/>
      <c r="BZS122" s="516"/>
      <c r="BZT122" s="516"/>
      <c r="BZU122" s="516"/>
      <c r="BZV122" s="516"/>
      <c r="BZW122" s="516"/>
      <c r="BZX122" s="516"/>
      <c r="BZY122" s="516"/>
      <c r="BZZ122" s="516"/>
      <c r="CAA122" s="516"/>
      <c r="CAB122" s="516"/>
      <c r="CAC122" s="516"/>
      <c r="CAD122" s="516"/>
      <c r="CAE122" s="516"/>
      <c r="CAF122" s="516"/>
      <c r="CAG122" s="516"/>
      <c r="CAH122" s="516"/>
      <c r="CAI122" s="516"/>
      <c r="CAJ122" s="516"/>
      <c r="CAK122" s="516"/>
      <c r="CAL122" s="516"/>
      <c r="CAM122" s="516"/>
      <c r="CAN122" s="516"/>
      <c r="CAO122" s="516"/>
      <c r="CAP122" s="516"/>
      <c r="CAQ122" s="516"/>
      <c r="CAR122" s="516"/>
      <c r="CAS122" s="516"/>
      <c r="CAT122" s="516"/>
      <c r="CAU122" s="516"/>
      <c r="CAV122" s="516"/>
      <c r="CAW122" s="516"/>
      <c r="CAX122" s="516"/>
      <c r="CAY122" s="516"/>
      <c r="CAZ122" s="516"/>
      <c r="CBA122" s="516"/>
      <c r="CBB122" s="516"/>
      <c r="CBC122" s="516"/>
      <c r="CBD122" s="516"/>
      <c r="CBE122" s="516"/>
      <c r="CBF122" s="516"/>
      <c r="CBG122" s="516"/>
      <c r="CBH122" s="516"/>
      <c r="CBI122" s="516"/>
      <c r="CBJ122" s="516"/>
      <c r="CBK122" s="516"/>
      <c r="CBL122" s="516"/>
      <c r="CBM122" s="516"/>
      <c r="CBN122" s="516"/>
      <c r="CBO122" s="516"/>
      <c r="CBP122" s="516"/>
      <c r="CBQ122" s="516"/>
      <c r="CBR122" s="516"/>
      <c r="CBS122" s="516"/>
      <c r="CBT122" s="516"/>
      <c r="CBU122" s="516"/>
      <c r="CBV122" s="516"/>
      <c r="CBW122" s="516"/>
      <c r="CBX122" s="516"/>
      <c r="CBY122" s="516"/>
      <c r="CBZ122" s="516"/>
      <c r="CCA122" s="516"/>
      <c r="CCB122" s="516"/>
      <c r="CCC122" s="516"/>
      <c r="CCD122" s="516"/>
      <c r="CCE122" s="516"/>
      <c r="CCF122" s="516"/>
      <c r="CCG122" s="516"/>
      <c r="CCH122" s="516"/>
      <c r="CCI122" s="516"/>
      <c r="CCJ122" s="516"/>
      <c r="CCK122" s="516"/>
      <c r="CCL122" s="516"/>
      <c r="CCM122" s="516"/>
      <c r="CCN122" s="516"/>
      <c r="CCO122" s="516"/>
      <c r="CCP122" s="516"/>
      <c r="CCQ122" s="516"/>
      <c r="CCR122" s="516"/>
      <c r="CCS122" s="516"/>
      <c r="CCT122" s="516"/>
      <c r="CCU122" s="516"/>
      <c r="CCV122" s="516"/>
      <c r="CCW122" s="516"/>
      <c r="CCX122" s="516"/>
      <c r="CCY122" s="516"/>
      <c r="CCZ122" s="516"/>
      <c r="CDA122" s="516"/>
      <c r="CDB122" s="516"/>
      <c r="CDC122" s="516"/>
      <c r="CDD122" s="516"/>
      <c r="CDE122" s="516"/>
      <c r="CDF122" s="516"/>
      <c r="CDG122" s="516"/>
      <c r="CDH122" s="516"/>
      <c r="CDI122" s="516"/>
      <c r="CDJ122" s="516"/>
      <c r="CDK122" s="516"/>
      <c r="CDL122" s="516"/>
      <c r="CDM122" s="516"/>
      <c r="CDN122" s="516"/>
      <c r="CDO122" s="516"/>
      <c r="CDP122" s="516"/>
      <c r="CDQ122" s="516"/>
      <c r="CDR122" s="516"/>
      <c r="CDS122" s="516"/>
      <c r="CDT122" s="516"/>
      <c r="CDU122" s="516"/>
      <c r="CDV122" s="516"/>
      <c r="CDW122" s="516"/>
      <c r="CDX122" s="516"/>
      <c r="CDY122" s="516"/>
      <c r="CDZ122" s="516"/>
      <c r="CEA122" s="516"/>
      <c r="CEB122" s="516"/>
      <c r="CEC122" s="516"/>
      <c r="CED122" s="516"/>
      <c r="CEE122" s="516"/>
      <c r="CEF122" s="516"/>
      <c r="CEG122" s="516"/>
      <c r="CEH122" s="516"/>
      <c r="CEI122" s="516"/>
      <c r="CEJ122" s="516"/>
      <c r="CEK122" s="516"/>
      <c r="CEL122" s="516"/>
      <c r="CEM122" s="516"/>
      <c r="CEN122" s="516"/>
      <c r="CEO122" s="516"/>
      <c r="CEP122" s="516"/>
      <c r="CEQ122" s="516"/>
      <c r="CER122" s="516"/>
      <c r="CES122" s="516"/>
      <c r="CET122" s="516"/>
      <c r="CEU122" s="516"/>
      <c r="CEV122" s="516"/>
      <c r="CEW122" s="516"/>
      <c r="CEX122" s="516"/>
      <c r="CEY122" s="516"/>
      <c r="CEZ122" s="516"/>
      <c r="CFA122" s="516"/>
      <c r="CFB122" s="516"/>
      <c r="CFC122" s="516"/>
      <c r="CFD122" s="516"/>
      <c r="CFE122" s="516"/>
      <c r="CFF122" s="516"/>
      <c r="CFG122" s="516"/>
      <c r="CFH122" s="516"/>
      <c r="CFI122" s="516"/>
      <c r="CFJ122" s="516"/>
      <c r="CFK122" s="516"/>
      <c r="CFL122" s="516"/>
      <c r="CFM122" s="516"/>
      <c r="CFN122" s="516"/>
      <c r="CFO122" s="516"/>
      <c r="CFP122" s="516"/>
      <c r="CFQ122" s="516"/>
      <c r="CFR122" s="516"/>
      <c r="CFS122" s="516"/>
      <c r="CFT122" s="516"/>
      <c r="CFU122" s="516"/>
      <c r="CFV122" s="516"/>
      <c r="CFW122" s="516"/>
      <c r="CFX122" s="516"/>
      <c r="CFY122" s="516"/>
      <c r="CFZ122" s="516"/>
      <c r="CGA122" s="516"/>
      <c r="CGB122" s="516"/>
      <c r="CGC122" s="516"/>
      <c r="CGD122" s="516"/>
      <c r="CGE122" s="516"/>
      <c r="CGF122" s="516"/>
      <c r="CGG122" s="516"/>
      <c r="CGH122" s="516"/>
      <c r="CGI122" s="516"/>
      <c r="CGJ122" s="516"/>
      <c r="CGK122" s="516"/>
      <c r="CGL122" s="516"/>
      <c r="CGM122" s="516"/>
      <c r="CGN122" s="516"/>
      <c r="CGO122" s="516"/>
      <c r="CGP122" s="516"/>
      <c r="CGQ122" s="516"/>
      <c r="CGR122" s="516"/>
      <c r="CGS122" s="516"/>
      <c r="CGT122" s="516"/>
      <c r="CGU122" s="516"/>
      <c r="CGV122" s="516"/>
      <c r="CGW122" s="516"/>
      <c r="CGX122" s="516"/>
      <c r="CGY122" s="516"/>
      <c r="CGZ122" s="516"/>
      <c r="CHA122" s="516"/>
      <c r="CHB122" s="516"/>
      <c r="CHC122" s="516"/>
      <c r="CHD122" s="516"/>
      <c r="CHE122" s="516"/>
      <c r="CHF122" s="516"/>
      <c r="CHG122" s="516"/>
      <c r="CHH122" s="516"/>
      <c r="CHI122" s="516"/>
      <c r="CHJ122" s="516"/>
      <c r="CHK122" s="516"/>
      <c r="CHL122" s="516"/>
      <c r="CHM122" s="516"/>
      <c r="CHN122" s="516"/>
      <c r="CHO122" s="516"/>
      <c r="CHP122" s="516"/>
      <c r="CHQ122" s="516"/>
      <c r="CHR122" s="516"/>
      <c r="CHS122" s="516"/>
      <c r="CHT122" s="516"/>
      <c r="CHU122" s="516"/>
      <c r="CHV122" s="516"/>
      <c r="CHW122" s="516"/>
      <c r="CHX122" s="516"/>
      <c r="CHY122" s="516"/>
      <c r="CHZ122" s="516"/>
      <c r="CIA122" s="516"/>
      <c r="CIB122" s="516"/>
      <c r="CIC122" s="516"/>
      <c r="CID122" s="516"/>
      <c r="CIE122" s="516"/>
      <c r="CIF122" s="516"/>
      <c r="CIG122" s="516"/>
      <c r="CIH122" s="516"/>
      <c r="CII122" s="516"/>
      <c r="CIJ122" s="516"/>
      <c r="CIK122" s="516"/>
      <c r="CIL122" s="516"/>
      <c r="CIM122" s="516"/>
      <c r="CIN122" s="516"/>
      <c r="CIO122" s="516"/>
      <c r="CIP122" s="516"/>
      <c r="CIQ122" s="516"/>
      <c r="CIR122" s="516"/>
      <c r="CIS122" s="516"/>
      <c r="CIT122" s="516"/>
      <c r="CIU122" s="516"/>
      <c r="CIV122" s="516"/>
      <c r="CIW122" s="516"/>
      <c r="CIX122" s="516"/>
      <c r="CIY122" s="516"/>
      <c r="CIZ122" s="516"/>
      <c r="CJA122" s="516"/>
      <c r="CJB122" s="516"/>
      <c r="CJC122" s="516"/>
      <c r="CJD122" s="516"/>
      <c r="CJE122" s="516"/>
      <c r="CJF122" s="516"/>
      <c r="CJG122" s="516"/>
      <c r="CJH122" s="516"/>
      <c r="CJI122" s="516"/>
      <c r="CJJ122" s="516"/>
      <c r="CJK122" s="516"/>
      <c r="CJL122" s="516"/>
      <c r="CJM122" s="516"/>
      <c r="CJN122" s="516"/>
      <c r="CJO122" s="516"/>
      <c r="CJP122" s="516"/>
      <c r="CJQ122" s="516"/>
      <c r="CJR122" s="516"/>
      <c r="CJS122" s="516"/>
      <c r="CJT122" s="516"/>
      <c r="CJU122" s="516"/>
      <c r="CJV122" s="516"/>
      <c r="CJW122" s="516"/>
      <c r="CJX122" s="516"/>
      <c r="CJY122" s="516"/>
      <c r="CJZ122" s="516"/>
      <c r="CKA122" s="516"/>
      <c r="CKB122" s="516"/>
      <c r="CKC122" s="516"/>
      <c r="CKD122" s="516"/>
      <c r="CKE122" s="516"/>
      <c r="CKF122" s="516"/>
      <c r="CKG122" s="516"/>
      <c r="CKH122" s="516"/>
      <c r="CKI122" s="516"/>
      <c r="CKJ122" s="516"/>
      <c r="CKK122" s="516"/>
      <c r="CKL122" s="516"/>
      <c r="CKM122" s="516"/>
      <c r="CKN122" s="516"/>
      <c r="CKO122" s="516"/>
      <c r="CKP122" s="516"/>
      <c r="CKQ122" s="516"/>
      <c r="CKR122" s="516"/>
      <c r="CKS122" s="516"/>
      <c r="CKT122" s="516"/>
      <c r="CKU122" s="516"/>
      <c r="CKV122" s="516"/>
      <c r="CKW122" s="516"/>
      <c r="CKX122" s="516"/>
      <c r="CKY122" s="516"/>
      <c r="CKZ122" s="516"/>
      <c r="CLA122" s="516"/>
      <c r="CLB122" s="516"/>
      <c r="CLC122" s="516"/>
      <c r="CLD122" s="516"/>
      <c r="CLE122" s="516"/>
      <c r="CLF122" s="516"/>
      <c r="CLG122" s="516"/>
      <c r="CLH122" s="516"/>
      <c r="CLI122" s="516"/>
      <c r="CLJ122" s="516"/>
      <c r="CLK122" s="516"/>
      <c r="CLL122" s="516"/>
      <c r="CLM122" s="516"/>
      <c r="CLN122" s="516"/>
      <c r="CLO122" s="516"/>
      <c r="CLP122" s="516"/>
      <c r="CLQ122" s="516"/>
      <c r="CLR122" s="516"/>
      <c r="CLS122" s="516"/>
      <c r="CLT122" s="516"/>
      <c r="CLU122" s="516"/>
      <c r="CLV122" s="516"/>
      <c r="CLW122" s="516"/>
      <c r="CLX122" s="516"/>
      <c r="CLY122" s="516"/>
      <c r="CLZ122" s="516"/>
      <c r="CMA122" s="516"/>
      <c r="CMB122" s="516"/>
      <c r="CMC122" s="516"/>
      <c r="CMD122" s="516"/>
      <c r="CME122" s="516"/>
      <c r="CMF122" s="516"/>
      <c r="CMG122" s="516"/>
      <c r="CMH122" s="516"/>
      <c r="CMI122" s="516"/>
      <c r="CMJ122" s="516"/>
      <c r="CMK122" s="516"/>
      <c r="CML122" s="516"/>
      <c r="CMM122" s="516"/>
      <c r="CMN122" s="516"/>
      <c r="CMO122" s="516"/>
      <c r="CMP122" s="516"/>
      <c r="CMQ122" s="516"/>
      <c r="CMR122" s="516"/>
      <c r="CMS122" s="516"/>
      <c r="CMT122" s="516"/>
      <c r="CMU122" s="516"/>
      <c r="CMV122" s="516"/>
      <c r="CMW122" s="516"/>
      <c r="CMX122" s="516"/>
      <c r="CMY122" s="516"/>
      <c r="CMZ122" s="516"/>
      <c r="CNA122" s="516"/>
      <c r="CNB122" s="516"/>
      <c r="CNC122" s="516"/>
      <c r="CND122" s="516"/>
      <c r="CNE122" s="516"/>
      <c r="CNF122" s="516"/>
      <c r="CNG122" s="516"/>
      <c r="CNH122" s="516"/>
      <c r="CNI122" s="516"/>
      <c r="CNJ122" s="516"/>
      <c r="CNK122" s="516"/>
      <c r="CNL122" s="516"/>
      <c r="CNM122" s="516"/>
      <c r="CNN122" s="516"/>
      <c r="CNO122" s="516"/>
      <c r="CNP122" s="516"/>
      <c r="CNQ122" s="516"/>
      <c r="CNR122" s="516"/>
      <c r="CNS122" s="516"/>
      <c r="CNT122" s="516"/>
      <c r="CNU122" s="516"/>
      <c r="CNV122" s="516"/>
      <c r="CNW122" s="516"/>
      <c r="CNX122" s="516"/>
      <c r="CNY122" s="516"/>
      <c r="CNZ122" s="516"/>
      <c r="COA122" s="516"/>
      <c r="COB122" s="516"/>
      <c r="COC122" s="516"/>
      <c r="COD122" s="516"/>
      <c r="COE122" s="516"/>
      <c r="COF122" s="516"/>
      <c r="COG122" s="516"/>
      <c r="COH122" s="516"/>
      <c r="COI122" s="516"/>
      <c r="COJ122" s="516"/>
      <c r="COK122" s="516"/>
      <c r="COL122" s="516"/>
      <c r="COM122" s="516"/>
      <c r="CON122" s="516"/>
      <c r="COO122" s="516"/>
      <c r="COP122" s="516"/>
      <c r="COQ122" s="516"/>
      <c r="COR122" s="516"/>
      <c r="COS122" s="516"/>
      <c r="COT122" s="516"/>
      <c r="COU122" s="516"/>
      <c r="COV122" s="516"/>
      <c r="COW122" s="516"/>
      <c r="COX122" s="516"/>
      <c r="COY122" s="516"/>
      <c r="COZ122" s="516"/>
      <c r="CPA122" s="516"/>
      <c r="CPB122" s="516"/>
      <c r="CPC122" s="516"/>
      <c r="CPD122" s="516"/>
      <c r="CPE122" s="516"/>
      <c r="CPF122" s="516"/>
      <c r="CPG122" s="516"/>
      <c r="CPH122" s="516"/>
      <c r="CPI122" s="516"/>
      <c r="CPJ122" s="516"/>
      <c r="CPK122" s="516"/>
      <c r="CPL122" s="516"/>
      <c r="CPM122" s="516"/>
      <c r="CPN122" s="516"/>
      <c r="CPO122" s="516"/>
      <c r="CPP122" s="516"/>
      <c r="CPQ122" s="516"/>
      <c r="CPR122" s="516"/>
      <c r="CPS122" s="516"/>
      <c r="CPT122" s="516"/>
      <c r="CPU122" s="516"/>
      <c r="CPV122" s="516"/>
      <c r="CPW122" s="516"/>
      <c r="CPX122" s="516"/>
      <c r="CPY122" s="516"/>
      <c r="CPZ122" s="516"/>
      <c r="CQA122" s="516"/>
      <c r="CQB122" s="516"/>
      <c r="CQC122" s="516"/>
      <c r="CQD122" s="516"/>
      <c r="CQE122" s="516"/>
      <c r="CQF122" s="516"/>
      <c r="CQG122" s="516"/>
      <c r="CQH122" s="516"/>
      <c r="CQI122" s="516"/>
      <c r="CQJ122" s="516"/>
      <c r="CQK122" s="516"/>
      <c r="CQL122" s="516"/>
      <c r="CQM122" s="516"/>
      <c r="CQN122" s="516"/>
      <c r="CQO122" s="516"/>
      <c r="CQP122" s="516"/>
      <c r="CQQ122" s="516"/>
      <c r="CQR122" s="516"/>
      <c r="CQS122" s="516"/>
      <c r="CQT122" s="516"/>
      <c r="CQU122" s="516"/>
      <c r="CQV122" s="516"/>
      <c r="CQW122" s="516"/>
      <c r="CQX122" s="516"/>
      <c r="CQY122" s="516"/>
      <c r="CQZ122" s="516"/>
      <c r="CRA122" s="516"/>
      <c r="CRB122" s="516"/>
      <c r="CRC122" s="516"/>
      <c r="CRD122" s="516"/>
      <c r="CRE122" s="516"/>
      <c r="CRF122" s="516"/>
      <c r="CRG122" s="516"/>
      <c r="CRH122" s="516"/>
      <c r="CRI122" s="516"/>
      <c r="CRJ122" s="516"/>
      <c r="CRK122" s="516"/>
      <c r="CRL122" s="516"/>
      <c r="CRM122" s="516"/>
      <c r="CRN122" s="516"/>
      <c r="CRO122" s="516"/>
      <c r="CRP122" s="516"/>
      <c r="CRQ122" s="516"/>
      <c r="CRR122" s="516"/>
      <c r="CRS122" s="516"/>
      <c r="CRT122" s="516"/>
      <c r="CRU122" s="516"/>
      <c r="CRV122" s="516"/>
      <c r="CRW122" s="516"/>
      <c r="CRX122" s="516"/>
      <c r="CRY122" s="516"/>
      <c r="CRZ122" s="516"/>
      <c r="CSA122" s="516"/>
      <c r="CSB122" s="516"/>
      <c r="CSC122" s="516"/>
      <c r="CSD122" s="516"/>
      <c r="CSE122" s="516"/>
      <c r="CSF122" s="516"/>
      <c r="CSG122" s="516"/>
      <c r="CSH122" s="516"/>
      <c r="CSI122" s="516"/>
      <c r="CSJ122" s="516"/>
      <c r="CSK122" s="516"/>
      <c r="CSL122" s="516"/>
      <c r="CSM122" s="516"/>
      <c r="CSN122" s="516"/>
      <c r="CSO122" s="516"/>
      <c r="CSP122" s="516"/>
      <c r="CSQ122" s="516"/>
      <c r="CSR122" s="516"/>
      <c r="CSS122" s="516"/>
      <c r="CST122" s="516"/>
      <c r="CSU122" s="516"/>
      <c r="CSV122" s="516"/>
      <c r="CSW122" s="516"/>
      <c r="CSX122" s="516"/>
      <c r="CSY122" s="516"/>
      <c r="CSZ122" s="516"/>
      <c r="CTA122" s="516"/>
      <c r="CTB122" s="516"/>
      <c r="CTC122" s="516"/>
      <c r="CTD122" s="516"/>
      <c r="CTE122" s="516"/>
      <c r="CTF122" s="516"/>
      <c r="CTG122" s="516"/>
      <c r="CTH122" s="516"/>
      <c r="CTI122" s="516"/>
      <c r="CTJ122" s="516"/>
      <c r="CTK122" s="516"/>
      <c r="CTL122" s="516"/>
      <c r="CTM122" s="516"/>
      <c r="CTN122" s="516"/>
      <c r="CTO122" s="516"/>
      <c r="CTP122" s="516"/>
      <c r="CTQ122" s="516"/>
      <c r="CTR122" s="516"/>
      <c r="CTS122" s="516"/>
      <c r="CTT122" s="516"/>
      <c r="CTU122" s="516"/>
      <c r="CTV122" s="516"/>
      <c r="CTW122" s="516"/>
      <c r="CTX122" s="516"/>
      <c r="CTY122" s="516"/>
      <c r="CTZ122" s="516"/>
      <c r="CUA122" s="516"/>
      <c r="CUB122" s="516"/>
      <c r="CUC122" s="516"/>
      <c r="CUD122" s="516"/>
      <c r="CUE122" s="516"/>
      <c r="CUF122" s="516"/>
      <c r="CUG122" s="516"/>
      <c r="CUH122" s="516"/>
      <c r="CUI122" s="516"/>
      <c r="CUJ122" s="516"/>
      <c r="CUK122" s="516"/>
      <c r="CUL122" s="516"/>
      <c r="CUM122" s="516"/>
      <c r="CUN122" s="516"/>
      <c r="CUO122" s="516"/>
      <c r="CUP122" s="516"/>
      <c r="CUQ122" s="516"/>
      <c r="CUR122" s="516"/>
      <c r="CUS122" s="516"/>
      <c r="CUT122" s="516"/>
      <c r="CUU122" s="516"/>
      <c r="CUV122" s="516"/>
      <c r="CUW122" s="516"/>
      <c r="CUX122" s="516"/>
      <c r="CUY122" s="516"/>
      <c r="CUZ122" s="516"/>
      <c r="CVA122" s="516"/>
      <c r="CVB122" s="516"/>
      <c r="CVC122" s="516"/>
      <c r="CVD122" s="516"/>
      <c r="CVE122" s="516"/>
      <c r="CVF122" s="516"/>
      <c r="CVG122" s="516"/>
      <c r="CVH122" s="516"/>
      <c r="CVI122" s="516"/>
      <c r="CVJ122" s="516"/>
      <c r="CVK122" s="516"/>
      <c r="CVL122" s="516"/>
      <c r="CVM122" s="516"/>
      <c r="CVN122" s="516"/>
      <c r="CVO122" s="516"/>
      <c r="CVP122" s="516"/>
      <c r="CVQ122" s="516"/>
      <c r="CVR122" s="516"/>
      <c r="CVS122" s="516"/>
      <c r="CVT122" s="516"/>
      <c r="CVU122" s="516"/>
      <c r="CVV122" s="516"/>
      <c r="CVW122" s="516"/>
      <c r="CVX122" s="516"/>
      <c r="CVY122" s="516"/>
      <c r="CVZ122" s="516"/>
      <c r="CWA122" s="516"/>
      <c r="CWB122" s="516"/>
      <c r="CWC122" s="516"/>
      <c r="CWD122" s="516"/>
      <c r="CWE122" s="516"/>
      <c r="CWF122" s="516"/>
      <c r="CWG122" s="516"/>
      <c r="CWH122" s="516"/>
      <c r="CWI122" s="516"/>
      <c r="CWJ122" s="516"/>
      <c r="CWK122" s="516"/>
      <c r="CWL122" s="516"/>
      <c r="CWM122" s="516"/>
      <c r="CWN122" s="516"/>
      <c r="CWO122" s="516"/>
      <c r="CWP122" s="516"/>
      <c r="CWQ122" s="516"/>
      <c r="CWR122" s="516"/>
      <c r="CWS122" s="516"/>
      <c r="CWT122" s="516"/>
      <c r="CWU122" s="516"/>
      <c r="CWV122" s="516"/>
      <c r="CWW122" s="516"/>
      <c r="CWX122" s="516"/>
      <c r="CWY122" s="516"/>
      <c r="CWZ122" s="516"/>
      <c r="CXA122" s="516"/>
      <c r="CXB122" s="516"/>
      <c r="CXC122" s="516"/>
      <c r="CXD122" s="516"/>
      <c r="CXE122" s="516"/>
      <c r="CXF122" s="516"/>
      <c r="CXG122" s="516"/>
      <c r="CXH122" s="516"/>
      <c r="CXI122" s="516"/>
      <c r="CXJ122" s="516"/>
      <c r="CXK122" s="516"/>
      <c r="CXL122" s="516"/>
      <c r="CXM122" s="516"/>
      <c r="CXN122" s="516"/>
      <c r="CXO122" s="516"/>
      <c r="CXP122" s="516"/>
      <c r="CXQ122" s="516"/>
      <c r="CXR122" s="516"/>
      <c r="CXS122" s="516"/>
      <c r="CXT122" s="516"/>
      <c r="CXU122" s="516"/>
      <c r="CXV122" s="516"/>
      <c r="CXW122" s="516"/>
      <c r="CXX122" s="516"/>
      <c r="CXY122" s="516"/>
      <c r="CXZ122" s="516"/>
      <c r="CYA122" s="516"/>
      <c r="CYB122" s="516"/>
      <c r="CYC122" s="516"/>
      <c r="CYD122" s="516"/>
      <c r="CYE122" s="516"/>
      <c r="CYF122" s="516"/>
      <c r="CYG122" s="516"/>
      <c r="CYH122" s="516"/>
      <c r="CYI122" s="516"/>
      <c r="CYJ122" s="516"/>
      <c r="CYK122" s="516"/>
      <c r="CYL122" s="516"/>
      <c r="CYM122" s="516"/>
      <c r="CYN122" s="516"/>
      <c r="CYO122" s="516"/>
      <c r="CYP122" s="516"/>
      <c r="CYQ122" s="516"/>
      <c r="CYR122" s="516"/>
      <c r="CYS122" s="516"/>
      <c r="CYT122" s="516"/>
      <c r="CYU122" s="516"/>
      <c r="CYV122" s="516"/>
      <c r="CYW122" s="516"/>
      <c r="CYX122" s="516"/>
      <c r="CYY122" s="516"/>
      <c r="CYZ122" s="516"/>
      <c r="CZA122" s="516"/>
      <c r="CZB122" s="516"/>
      <c r="CZC122" s="516"/>
      <c r="CZD122" s="516"/>
      <c r="CZE122" s="516"/>
      <c r="CZF122" s="516"/>
      <c r="CZG122" s="516"/>
      <c r="CZH122" s="516"/>
      <c r="CZI122" s="516"/>
      <c r="CZJ122" s="516"/>
      <c r="CZK122" s="516"/>
      <c r="CZL122" s="516"/>
      <c r="CZM122" s="516"/>
      <c r="CZN122" s="516"/>
      <c r="CZO122" s="516"/>
      <c r="CZP122" s="516"/>
      <c r="CZQ122" s="516"/>
      <c r="CZR122" s="516"/>
      <c r="CZS122" s="516"/>
      <c r="CZT122" s="516"/>
      <c r="CZU122" s="516"/>
      <c r="CZV122" s="516"/>
      <c r="CZW122" s="516"/>
      <c r="CZX122" s="516"/>
      <c r="CZY122" s="516"/>
      <c r="CZZ122" s="516"/>
      <c r="DAA122" s="516"/>
      <c r="DAB122" s="516"/>
      <c r="DAC122" s="516"/>
      <c r="DAD122" s="516"/>
      <c r="DAE122" s="516"/>
      <c r="DAF122" s="516"/>
      <c r="DAG122" s="516"/>
      <c r="DAH122" s="516"/>
      <c r="DAI122" s="516"/>
      <c r="DAJ122" s="516"/>
      <c r="DAK122" s="516"/>
      <c r="DAL122" s="516"/>
      <c r="DAM122" s="516"/>
      <c r="DAN122" s="516"/>
      <c r="DAO122" s="516"/>
      <c r="DAP122" s="516"/>
      <c r="DAQ122" s="516"/>
      <c r="DAR122" s="516"/>
      <c r="DAS122" s="516"/>
      <c r="DAT122" s="516"/>
      <c r="DAU122" s="516"/>
      <c r="DAV122" s="516"/>
      <c r="DAW122" s="516"/>
      <c r="DAX122" s="516"/>
      <c r="DAY122" s="516"/>
      <c r="DAZ122" s="516"/>
      <c r="DBA122" s="516"/>
      <c r="DBB122" s="516"/>
      <c r="DBC122" s="516"/>
      <c r="DBD122" s="516"/>
      <c r="DBE122" s="516"/>
      <c r="DBF122" s="516"/>
      <c r="DBG122" s="516"/>
      <c r="DBH122" s="516"/>
      <c r="DBI122" s="516"/>
      <c r="DBJ122" s="516"/>
      <c r="DBK122" s="516"/>
      <c r="DBL122" s="516"/>
      <c r="DBM122" s="516"/>
      <c r="DBN122" s="516"/>
      <c r="DBO122" s="516"/>
      <c r="DBP122" s="516"/>
      <c r="DBQ122" s="516"/>
      <c r="DBR122" s="516"/>
      <c r="DBS122" s="516"/>
      <c r="DBT122" s="516"/>
      <c r="DBU122" s="516"/>
      <c r="DBV122" s="516"/>
      <c r="DBW122" s="516"/>
      <c r="DBX122" s="516"/>
      <c r="DBY122" s="516"/>
      <c r="DBZ122" s="516"/>
      <c r="DCA122" s="516"/>
      <c r="DCB122" s="516"/>
      <c r="DCC122" s="516"/>
      <c r="DCD122" s="516"/>
      <c r="DCE122" s="516"/>
      <c r="DCF122" s="516"/>
      <c r="DCG122" s="516"/>
      <c r="DCH122" s="516"/>
      <c r="DCI122" s="516"/>
      <c r="DCJ122" s="516"/>
      <c r="DCK122" s="516"/>
      <c r="DCL122" s="516"/>
      <c r="DCM122" s="516"/>
      <c r="DCN122" s="516"/>
      <c r="DCO122" s="516"/>
      <c r="DCP122" s="516"/>
      <c r="DCQ122" s="516"/>
      <c r="DCR122" s="516"/>
      <c r="DCS122" s="516"/>
      <c r="DCT122" s="516"/>
      <c r="DCU122" s="516"/>
      <c r="DCV122" s="516"/>
      <c r="DCW122" s="516"/>
      <c r="DCX122" s="516"/>
      <c r="DCY122" s="516"/>
      <c r="DCZ122" s="516"/>
      <c r="DDA122" s="516"/>
      <c r="DDB122" s="516"/>
      <c r="DDC122" s="516"/>
      <c r="DDD122" s="516"/>
      <c r="DDE122" s="516"/>
      <c r="DDF122" s="516"/>
      <c r="DDG122" s="516"/>
      <c r="DDH122" s="516"/>
      <c r="DDI122" s="516"/>
      <c r="DDJ122" s="516"/>
      <c r="DDK122" s="516"/>
      <c r="DDL122" s="516"/>
      <c r="DDM122" s="516"/>
      <c r="DDN122" s="516"/>
      <c r="DDO122" s="516"/>
      <c r="DDP122" s="516"/>
      <c r="DDQ122" s="516"/>
      <c r="DDR122" s="516"/>
      <c r="DDS122" s="516"/>
      <c r="DDT122" s="516"/>
      <c r="DDU122" s="516"/>
      <c r="DDV122" s="516"/>
      <c r="DDW122" s="516"/>
      <c r="DDX122" s="516"/>
      <c r="DDY122" s="516"/>
      <c r="DDZ122" s="516"/>
      <c r="DEA122" s="516"/>
      <c r="DEB122" s="516"/>
      <c r="DEC122" s="516"/>
      <c r="DED122" s="516"/>
      <c r="DEE122" s="516"/>
      <c r="DEF122" s="516"/>
      <c r="DEG122" s="516"/>
      <c r="DEH122" s="516"/>
      <c r="DEI122" s="516"/>
      <c r="DEJ122" s="516"/>
      <c r="DEK122" s="516"/>
      <c r="DEL122" s="516"/>
      <c r="DEM122" s="516"/>
      <c r="DEN122" s="516"/>
      <c r="DEO122" s="516"/>
      <c r="DEP122" s="516"/>
      <c r="DEQ122" s="516"/>
      <c r="DER122" s="516"/>
      <c r="DES122" s="516"/>
      <c r="DET122" s="516"/>
      <c r="DEU122" s="516"/>
      <c r="DEV122" s="516"/>
      <c r="DEW122" s="516"/>
      <c r="DEX122" s="516"/>
      <c r="DEY122" s="516"/>
      <c r="DEZ122" s="516"/>
      <c r="DFA122" s="516"/>
      <c r="DFB122" s="516"/>
      <c r="DFC122" s="516"/>
      <c r="DFD122" s="516"/>
      <c r="DFE122" s="516"/>
      <c r="DFF122" s="516"/>
      <c r="DFG122" s="516"/>
      <c r="DFH122" s="516"/>
      <c r="DFI122" s="516"/>
      <c r="DFJ122" s="516"/>
      <c r="DFK122" s="516"/>
      <c r="DFL122" s="516"/>
      <c r="DFM122" s="516"/>
      <c r="DFN122" s="516"/>
      <c r="DFO122" s="516"/>
      <c r="DFP122" s="516"/>
      <c r="DFQ122" s="516"/>
      <c r="DFR122" s="516"/>
      <c r="DFS122" s="516"/>
      <c r="DFT122" s="516"/>
      <c r="DFU122" s="516"/>
      <c r="DFV122" s="516"/>
      <c r="DFW122" s="516"/>
      <c r="DFX122" s="516"/>
      <c r="DFY122" s="516"/>
      <c r="DFZ122" s="516"/>
      <c r="DGA122" s="516"/>
      <c r="DGB122" s="516"/>
      <c r="DGC122" s="516"/>
      <c r="DGD122" s="516"/>
      <c r="DGE122" s="516"/>
      <c r="DGF122" s="516"/>
      <c r="DGG122" s="516"/>
      <c r="DGH122" s="516"/>
      <c r="DGI122" s="516"/>
      <c r="DGJ122" s="516"/>
      <c r="DGK122" s="516"/>
      <c r="DGL122" s="516"/>
      <c r="DGM122" s="516"/>
      <c r="DGN122" s="516"/>
      <c r="DGO122" s="516"/>
      <c r="DGP122" s="516"/>
      <c r="DGQ122" s="516"/>
      <c r="DGR122" s="516"/>
      <c r="DGS122" s="516"/>
      <c r="DGT122" s="516"/>
      <c r="DGU122" s="516"/>
      <c r="DGV122" s="516"/>
      <c r="DGW122" s="516"/>
      <c r="DGX122" s="516"/>
      <c r="DGY122" s="516"/>
      <c r="DGZ122" s="516"/>
      <c r="DHA122" s="516"/>
      <c r="DHB122" s="516"/>
      <c r="DHC122" s="516"/>
      <c r="DHD122" s="516"/>
      <c r="DHE122" s="516"/>
      <c r="DHF122" s="516"/>
      <c r="DHG122" s="516"/>
      <c r="DHH122" s="516"/>
      <c r="DHI122" s="516"/>
      <c r="DHJ122" s="516"/>
      <c r="DHK122" s="516"/>
      <c r="DHL122" s="516"/>
      <c r="DHM122" s="516"/>
      <c r="DHN122" s="516"/>
      <c r="DHO122" s="516"/>
      <c r="DHP122" s="516"/>
      <c r="DHQ122" s="516"/>
      <c r="DHR122" s="516"/>
      <c r="DHS122" s="516"/>
      <c r="DHT122" s="516"/>
      <c r="DHU122" s="516"/>
      <c r="DHV122" s="516"/>
      <c r="DHW122" s="516"/>
      <c r="DHX122" s="516"/>
      <c r="DHY122" s="516"/>
      <c r="DHZ122" s="516"/>
      <c r="DIA122" s="516"/>
      <c r="DIB122" s="516"/>
      <c r="DIC122" s="516"/>
      <c r="DID122" s="516"/>
      <c r="DIE122" s="516"/>
      <c r="DIF122" s="516"/>
      <c r="DIG122" s="516"/>
      <c r="DIH122" s="516"/>
      <c r="DII122" s="516"/>
      <c r="DIJ122" s="516"/>
      <c r="DIK122" s="516"/>
      <c r="DIL122" s="516"/>
      <c r="DIM122" s="516"/>
      <c r="DIN122" s="516"/>
      <c r="DIO122" s="516"/>
      <c r="DIP122" s="516"/>
      <c r="DIQ122" s="516"/>
      <c r="DIR122" s="516"/>
      <c r="DIS122" s="516"/>
      <c r="DIT122" s="516"/>
      <c r="DIU122" s="516"/>
      <c r="DIV122" s="516"/>
      <c r="DIW122" s="516"/>
      <c r="DIX122" s="516"/>
      <c r="DIY122" s="516"/>
      <c r="DIZ122" s="516"/>
      <c r="DJA122" s="516"/>
      <c r="DJB122" s="516"/>
      <c r="DJC122" s="516"/>
      <c r="DJD122" s="516"/>
      <c r="DJE122" s="516"/>
      <c r="DJF122" s="516"/>
      <c r="DJG122" s="516"/>
      <c r="DJH122" s="516"/>
      <c r="DJI122" s="516"/>
      <c r="DJJ122" s="516"/>
      <c r="DJK122" s="516"/>
      <c r="DJL122" s="516"/>
      <c r="DJM122" s="516"/>
      <c r="DJN122" s="516"/>
      <c r="DJO122" s="516"/>
      <c r="DJP122" s="516"/>
      <c r="DJQ122" s="516"/>
      <c r="DJR122" s="516"/>
      <c r="DJS122" s="516"/>
      <c r="DJT122" s="516"/>
      <c r="DJU122" s="516"/>
      <c r="DJV122" s="516"/>
      <c r="DJW122" s="516"/>
      <c r="DJX122" s="516"/>
      <c r="DJY122" s="516"/>
      <c r="DJZ122" s="516"/>
      <c r="DKA122" s="516"/>
      <c r="DKB122" s="516"/>
      <c r="DKC122" s="516"/>
      <c r="DKD122" s="516"/>
      <c r="DKE122" s="516"/>
      <c r="DKF122" s="516"/>
      <c r="DKG122" s="516"/>
      <c r="DKH122" s="516"/>
      <c r="DKI122" s="516"/>
      <c r="DKJ122" s="516"/>
      <c r="DKK122" s="516"/>
      <c r="DKL122" s="516"/>
      <c r="DKM122" s="516"/>
      <c r="DKN122" s="516"/>
      <c r="DKO122" s="516"/>
      <c r="DKP122" s="516"/>
      <c r="DKQ122" s="516"/>
      <c r="DKR122" s="516"/>
      <c r="DKS122" s="516"/>
      <c r="DKT122" s="516"/>
      <c r="DKU122" s="516"/>
      <c r="DKV122" s="516"/>
      <c r="DKW122" s="516"/>
      <c r="DKX122" s="516"/>
      <c r="DKY122" s="516"/>
      <c r="DKZ122" s="516"/>
      <c r="DLA122" s="516"/>
      <c r="DLB122" s="516"/>
      <c r="DLC122" s="516"/>
      <c r="DLD122" s="516"/>
      <c r="DLE122" s="516"/>
      <c r="DLF122" s="516"/>
      <c r="DLG122" s="516"/>
      <c r="DLH122" s="516"/>
      <c r="DLI122" s="516"/>
      <c r="DLJ122" s="516"/>
      <c r="DLK122" s="516"/>
      <c r="DLL122" s="516"/>
      <c r="DLM122" s="516"/>
      <c r="DLN122" s="516"/>
      <c r="DLO122" s="516"/>
      <c r="DLP122" s="516"/>
      <c r="DLQ122" s="516"/>
      <c r="DLR122" s="516"/>
      <c r="DLS122" s="516"/>
      <c r="DLT122" s="516"/>
      <c r="DLU122" s="516"/>
      <c r="DLV122" s="516"/>
      <c r="DLW122" s="516"/>
      <c r="DLX122" s="516"/>
      <c r="DLY122" s="516"/>
      <c r="DLZ122" s="516"/>
      <c r="DMA122" s="516"/>
      <c r="DMB122" s="516"/>
      <c r="DMC122" s="516"/>
      <c r="DMD122" s="516"/>
      <c r="DME122" s="516"/>
      <c r="DMF122" s="516"/>
      <c r="DMG122" s="516"/>
      <c r="DMH122" s="516"/>
      <c r="DMI122" s="516"/>
      <c r="DMJ122" s="516"/>
      <c r="DMK122" s="516"/>
      <c r="DML122" s="516"/>
      <c r="DMM122" s="516"/>
      <c r="DMN122" s="516"/>
      <c r="DMO122" s="516"/>
      <c r="DMP122" s="516"/>
      <c r="DMQ122" s="516"/>
      <c r="DMR122" s="516"/>
      <c r="DMS122" s="516"/>
      <c r="DMT122" s="516"/>
      <c r="DMU122" s="516"/>
      <c r="DMV122" s="516"/>
      <c r="DMW122" s="516"/>
      <c r="DMX122" s="516"/>
      <c r="DMY122" s="516"/>
      <c r="DMZ122" s="516"/>
      <c r="DNA122" s="516"/>
      <c r="DNB122" s="516"/>
      <c r="DNC122" s="516"/>
      <c r="DND122" s="516"/>
      <c r="DNE122" s="516"/>
      <c r="DNF122" s="516"/>
      <c r="DNG122" s="516"/>
      <c r="DNH122" s="516"/>
      <c r="DNI122" s="516"/>
      <c r="DNJ122" s="516"/>
      <c r="DNK122" s="516"/>
      <c r="DNL122" s="516"/>
      <c r="DNM122" s="516"/>
      <c r="DNN122" s="516"/>
      <c r="DNO122" s="516"/>
      <c r="DNP122" s="516"/>
      <c r="DNQ122" s="516"/>
      <c r="DNR122" s="516"/>
      <c r="DNS122" s="516"/>
      <c r="DNT122" s="516"/>
      <c r="DNU122" s="516"/>
      <c r="DNV122" s="516"/>
      <c r="DNW122" s="516"/>
      <c r="DNX122" s="516"/>
      <c r="DNY122" s="516"/>
      <c r="DNZ122" s="516"/>
      <c r="DOA122" s="516"/>
      <c r="DOB122" s="516"/>
      <c r="DOC122" s="516"/>
      <c r="DOD122" s="516"/>
      <c r="DOE122" s="516"/>
      <c r="DOF122" s="516"/>
      <c r="DOG122" s="516"/>
      <c r="DOH122" s="516"/>
      <c r="DOI122" s="516"/>
      <c r="DOJ122" s="516"/>
      <c r="DOK122" s="516"/>
      <c r="DOL122" s="516"/>
      <c r="DOM122" s="516"/>
      <c r="DON122" s="516"/>
      <c r="DOO122" s="516"/>
      <c r="DOP122" s="516"/>
      <c r="DOQ122" s="516"/>
      <c r="DOR122" s="516"/>
      <c r="DOS122" s="516"/>
      <c r="DOT122" s="516"/>
      <c r="DOU122" s="516"/>
      <c r="DOV122" s="516"/>
      <c r="DOW122" s="516"/>
      <c r="DOX122" s="516"/>
      <c r="DOY122" s="516"/>
      <c r="DOZ122" s="516"/>
      <c r="DPA122" s="516"/>
      <c r="DPB122" s="516"/>
      <c r="DPC122" s="516"/>
      <c r="DPD122" s="516"/>
      <c r="DPE122" s="516"/>
      <c r="DPF122" s="516"/>
      <c r="DPG122" s="516"/>
      <c r="DPH122" s="516"/>
      <c r="DPI122" s="516"/>
      <c r="DPJ122" s="516"/>
      <c r="DPK122" s="516"/>
      <c r="DPL122" s="516"/>
      <c r="DPM122" s="516"/>
      <c r="DPN122" s="516"/>
      <c r="DPO122" s="516"/>
      <c r="DPP122" s="516"/>
      <c r="DPQ122" s="516"/>
      <c r="DPR122" s="516"/>
      <c r="DPS122" s="516"/>
      <c r="DPT122" s="516"/>
      <c r="DPU122" s="516"/>
      <c r="DPV122" s="516"/>
      <c r="DPW122" s="516"/>
      <c r="DPX122" s="516"/>
      <c r="DPY122" s="516"/>
      <c r="DPZ122" s="516"/>
      <c r="DQA122" s="516"/>
      <c r="DQB122" s="516"/>
      <c r="DQC122" s="516"/>
      <c r="DQD122" s="516"/>
      <c r="DQE122" s="516"/>
      <c r="DQF122" s="516"/>
      <c r="DQG122" s="516"/>
      <c r="DQH122" s="516"/>
      <c r="DQI122" s="516"/>
      <c r="DQJ122" s="516"/>
      <c r="DQK122" s="516"/>
      <c r="DQL122" s="516"/>
      <c r="DQM122" s="516"/>
      <c r="DQN122" s="516"/>
      <c r="DQO122" s="516"/>
      <c r="DQP122" s="516"/>
      <c r="DQQ122" s="516"/>
      <c r="DQR122" s="516"/>
      <c r="DQS122" s="516"/>
      <c r="DQT122" s="516"/>
      <c r="DQU122" s="516"/>
      <c r="DQV122" s="516"/>
      <c r="DQW122" s="516"/>
      <c r="DQX122" s="516"/>
      <c r="DQY122" s="516"/>
      <c r="DQZ122" s="516"/>
      <c r="DRA122" s="516"/>
      <c r="DRB122" s="516"/>
      <c r="DRC122" s="516"/>
      <c r="DRD122" s="516"/>
      <c r="DRE122" s="516"/>
      <c r="DRF122" s="516"/>
      <c r="DRG122" s="516"/>
      <c r="DRH122" s="516"/>
      <c r="DRI122" s="516"/>
      <c r="DRJ122" s="516"/>
      <c r="DRK122" s="516"/>
      <c r="DRL122" s="516"/>
      <c r="DRM122" s="516"/>
      <c r="DRN122" s="516"/>
      <c r="DRO122" s="516"/>
      <c r="DRP122" s="516"/>
      <c r="DRQ122" s="516"/>
      <c r="DRR122" s="516"/>
      <c r="DRS122" s="516"/>
      <c r="DRT122" s="516"/>
      <c r="DRU122" s="516"/>
      <c r="DRV122" s="516"/>
      <c r="DRW122" s="516"/>
      <c r="DRX122" s="516"/>
      <c r="DRY122" s="516"/>
      <c r="DRZ122" s="516"/>
      <c r="DSA122" s="516"/>
      <c r="DSB122" s="516"/>
      <c r="DSC122" s="516"/>
      <c r="DSD122" s="516"/>
      <c r="DSE122" s="516"/>
      <c r="DSF122" s="516"/>
      <c r="DSG122" s="516"/>
      <c r="DSH122" s="516"/>
      <c r="DSI122" s="516"/>
      <c r="DSJ122" s="516"/>
      <c r="DSK122" s="516"/>
      <c r="DSL122" s="516"/>
      <c r="DSM122" s="516"/>
      <c r="DSN122" s="516"/>
      <c r="DSO122" s="516"/>
      <c r="DSP122" s="516"/>
      <c r="DSQ122" s="516"/>
      <c r="DSR122" s="516"/>
      <c r="DSS122" s="516"/>
      <c r="DST122" s="516"/>
      <c r="DSU122" s="516"/>
      <c r="DSV122" s="516"/>
      <c r="DSW122" s="516"/>
      <c r="DSX122" s="516"/>
      <c r="DSY122" s="516"/>
      <c r="DSZ122" s="516"/>
      <c r="DTA122" s="516"/>
      <c r="DTB122" s="516"/>
      <c r="DTC122" s="516"/>
      <c r="DTD122" s="516"/>
      <c r="DTE122" s="516"/>
      <c r="DTF122" s="516"/>
      <c r="DTG122" s="516"/>
      <c r="DTH122" s="516"/>
      <c r="DTI122" s="516"/>
      <c r="DTJ122" s="516"/>
      <c r="DTK122" s="516"/>
      <c r="DTL122" s="516"/>
      <c r="DTM122" s="516"/>
      <c r="DTN122" s="516"/>
      <c r="DTO122" s="516"/>
      <c r="DTP122" s="516"/>
      <c r="DTQ122" s="516"/>
      <c r="DTR122" s="516"/>
      <c r="DTS122" s="516"/>
      <c r="DTT122" s="516"/>
      <c r="DTU122" s="516"/>
      <c r="DTV122" s="516"/>
      <c r="DTW122" s="516"/>
      <c r="DTX122" s="516"/>
      <c r="DTY122" s="516"/>
      <c r="DTZ122" s="516"/>
      <c r="DUA122" s="516"/>
      <c r="DUB122" s="516"/>
      <c r="DUC122" s="516"/>
      <c r="DUD122" s="516"/>
      <c r="DUE122" s="516"/>
      <c r="DUF122" s="516"/>
      <c r="DUG122" s="516"/>
      <c r="DUH122" s="516"/>
      <c r="DUI122" s="516"/>
      <c r="DUJ122" s="516"/>
      <c r="DUK122" s="516"/>
      <c r="DUL122" s="516"/>
      <c r="DUM122" s="516"/>
      <c r="DUN122" s="516"/>
      <c r="DUO122" s="516"/>
      <c r="DUP122" s="516"/>
      <c r="DUQ122" s="516"/>
      <c r="DUR122" s="516"/>
      <c r="DUS122" s="516"/>
      <c r="DUT122" s="516"/>
      <c r="DUU122" s="516"/>
      <c r="DUV122" s="516"/>
      <c r="DUW122" s="516"/>
      <c r="DUX122" s="516"/>
      <c r="DUY122" s="516"/>
      <c r="DUZ122" s="516"/>
      <c r="DVA122" s="516"/>
      <c r="DVB122" s="516"/>
      <c r="DVC122" s="516"/>
      <c r="DVD122" s="516"/>
      <c r="DVE122" s="516"/>
      <c r="DVF122" s="516"/>
      <c r="DVG122" s="516"/>
      <c r="DVH122" s="516"/>
      <c r="DVI122" s="516"/>
      <c r="DVJ122" s="516"/>
      <c r="DVK122" s="516"/>
      <c r="DVL122" s="516"/>
      <c r="DVM122" s="516"/>
      <c r="DVN122" s="516"/>
      <c r="DVO122" s="516"/>
      <c r="DVP122" s="516"/>
      <c r="DVQ122" s="516"/>
      <c r="DVR122" s="516"/>
      <c r="DVS122" s="516"/>
      <c r="DVT122" s="516"/>
      <c r="DVU122" s="516"/>
      <c r="DVV122" s="516"/>
      <c r="DVW122" s="516"/>
      <c r="DVX122" s="516"/>
      <c r="DVY122" s="516"/>
      <c r="DVZ122" s="516"/>
      <c r="DWA122" s="516"/>
      <c r="DWB122" s="516"/>
      <c r="DWC122" s="516"/>
      <c r="DWD122" s="516"/>
      <c r="DWE122" s="516"/>
      <c r="DWF122" s="516"/>
      <c r="DWG122" s="516"/>
      <c r="DWH122" s="516"/>
      <c r="DWI122" s="516"/>
      <c r="DWJ122" s="516"/>
      <c r="DWK122" s="516"/>
      <c r="DWL122" s="516"/>
      <c r="DWM122" s="516"/>
      <c r="DWN122" s="516"/>
      <c r="DWO122" s="516"/>
      <c r="DWP122" s="516"/>
      <c r="DWQ122" s="516"/>
      <c r="DWR122" s="516"/>
      <c r="DWS122" s="516"/>
      <c r="DWT122" s="516"/>
      <c r="DWU122" s="516"/>
      <c r="DWV122" s="516"/>
      <c r="DWW122" s="516"/>
      <c r="DWX122" s="516"/>
      <c r="DWY122" s="516"/>
      <c r="DWZ122" s="516"/>
      <c r="DXA122" s="516"/>
      <c r="DXB122" s="516"/>
      <c r="DXC122" s="516"/>
      <c r="DXD122" s="516"/>
      <c r="DXE122" s="516"/>
      <c r="DXF122" s="516"/>
      <c r="DXG122" s="516"/>
      <c r="DXH122" s="516"/>
      <c r="DXI122" s="516"/>
      <c r="DXJ122" s="516"/>
      <c r="DXK122" s="516"/>
      <c r="DXL122" s="516"/>
      <c r="DXM122" s="516"/>
      <c r="DXN122" s="516"/>
      <c r="DXO122" s="516"/>
      <c r="DXP122" s="516"/>
      <c r="DXQ122" s="516"/>
      <c r="DXR122" s="516"/>
      <c r="DXS122" s="516"/>
      <c r="DXT122" s="516"/>
      <c r="DXU122" s="516"/>
      <c r="DXV122" s="516"/>
      <c r="DXW122" s="516"/>
      <c r="DXX122" s="516"/>
      <c r="DXY122" s="516"/>
      <c r="DXZ122" s="516"/>
      <c r="DYA122" s="516"/>
      <c r="DYB122" s="516"/>
      <c r="DYC122" s="516"/>
      <c r="DYD122" s="516"/>
      <c r="DYE122" s="516"/>
      <c r="DYF122" s="516"/>
      <c r="DYG122" s="516"/>
      <c r="DYH122" s="516"/>
      <c r="DYI122" s="516"/>
      <c r="DYJ122" s="516"/>
      <c r="DYK122" s="516"/>
      <c r="DYL122" s="516"/>
      <c r="DYM122" s="516"/>
      <c r="DYN122" s="516"/>
      <c r="DYO122" s="516"/>
      <c r="DYP122" s="516"/>
      <c r="DYQ122" s="516"/>
      <c r="DYR122" s="516"/>
      <c r="DYS122" s="516"/>
      <c r="DYT122" s="516"/>
      <c r="DYU122" s="516"/>
      <c r="DYV122" s="516"/>
      <c r="DYW122" s="516"/>
      <c r="DYX122" s="516"/>
      <c r="DYY122" s="516"/>
      <c r="DYZ122" s="516"/>
      <c r="DZA122" s="516"/>
      <c r="DZB122" s="516"/>
      <c r="DZC122" s="516"/>
      <c r="DZD122" s="516"/>
      <c r="DZE122" s="516"/>
      <c r="DZF122" s="516"/>
      <c r="DZG122" s="516"/>
      <c r="DZH122" s="516"/>
      <c r="DZI122" s="516"/>
      <c r="DZJ122" s="516"/>
      <c r="DZK122" s="516"/>
      <c r="DZL122" s="516"/>
      <c r="DZM122" s="516"/>
      <c r="DZN122" s="516"/>
      <c r="DZO122" s="516"/>
      <c r="DZP122" s="516"/>
      <c r="DZQ122" s="516"/>
      <c r="DZR122" s="516"/>
      <c r="DZS122" s="516"/>
      <c r="DZT122" s="516"/>
      <c r="DZU122" s="516"/>
      <c r="DZV122" s="516"/>
      <c r="DZW122" s="516"/>
      <c r="DZX122" s="516"/>
      <c r="DZY122" s="516"/>
      <c r="DZZ122" s="516"/>
      <c r="EAA122" s="516"/>
      <c r="EAB122" s="516"/>
      <c r="EAC122" s="516"/>
      <c r="EAD122" s="516"/>
      <c r="EAE122" s="516"/>
      <c r="EAF122" s="516"/>
      <c r="EAG122" s="516"/>
      <c r="EAH122" s="516"/>
      <c r="EAI122" s="516"/>
      <c r="EAJ122" s="516"/>
      <c r="EAK122" s="516"/>
      <c r="EAL122" s="516"/>
      <c r="EAM122" s="516"/>
      <c r="EAN122" s="516"/>
      <c r="EAO122" s="516"/>
      <c r="EAP122" s="516"/>
      <c r="EAQ122" s="516"/>
      <c r="EAR122" s="516"/>
      <c r="EAS122" s="516"/>
      <c r="EAT122" s="516"/>
      <c r="EAU122" s="516"/>
      <c r="EAV122" s="516"/>
      <c r="EAW122" s="516"/>
      <c r="EAX122" s="516"/>
      <c r="EAY122" s="516"/>
      <c r="EAZ122" s="516"/>
      <c r="EBA122" s="516"/>
      <c r="EBB122" s="516"/>
      <c r="EBC122" s="516"/>
      <c r="EBD122" s="516"/>
      <c r="EBE122" s="516"/>
      <c r="EBF122" s="516"/>
      <c r="EBG122" s="516"/>
      <c r="EBH122" s="516"/>
      <c r="EBI122" s="516"/>
      <c r="EBJ122" s="516"/>
      <c r="EBK122" s="516"/>
      <c r="EBL122" s="516"/>
      <c r="EBM122" s="516"/>
      <c r="EBN122" s="516"/>
      <c r="EBO122" s="516"/>
      <c r="EBP122" s="516"/>
      <c r="EBQ122" s="516"/>
      <c r="EBR122" s="516"/>
      <c r="EBS122" s="516"/>
      <c r="EBT122" s="516"/>
      <c r="EBU122" s="516"/>
      <c r="EBV122" s="516"/>
      <c r="EBW122" s="516"/>
      <c r="EBX122" s="516"/>
      <c r="EBY122" s="516"/>
      <c r="EBZ122" s="516"/>
      <c r="ECA122" s="516"/>
      <c r="ECB122" s="516"/>
      <c r="ECC122" s="516"/>
      <c r="ECD122" s="516"/>
      <c r="ECE122" s="516"/>
      <c r="ECF122" s="516"/>
      <c r="ECG122" s="516"/>
      <c r="ECH122" s="516"/>
      <c r="ECI122" s="516"/>
      <c r="ECJ122" s="516"/>
      <c r="ECK122" s="516"/>
      <c r="ECL122" s="516"/>
      <c r="ECM122" s="516"/>
      <c r="ECN122" s="516"/>
      <c r="ECO122" s="516"/>
      <c r="ECP122" s="516"/>
      <c r="ECQ122" s="516"/>
      <c r="ECR122" s="516"/>
      <c r="ECS122" s="516"/>
      <c r="ECT122" s="516"/>
      <c r="ECU122" s="516"/>
      <c r="ECV122" s="516"/>
      <c r="ECW122" s="516"/>
      <c r="ECX122" s="516"/>
      <c r="ECY122" s="516"/>
      <c r="ECZ122" s="516"/>
      <c r="EDA122" s="516"/>
      <c r="EDB122" s="516"/>
      <c r="EDC122" s="516"/>
      <c r="EDD122" s="516"/>
      <c r="EDE122" s="516"/>
      <c r="EDF122" s="516"/>
      <c r="EDG122" s="516"/>
      <c r="EDH122" s="516"/>
      <c r="EDI122" s="516"/>
      <c r="EDJ122" s="516"/>
      <c r="EDK122" s="516"/>
      <c r="EDL122" s="516"/>
      <c r="EDM122" s="516"/>
      <c r="EDN122" s="516"/>
      <c r="EDO122" s="516"/>
      <c r="EDP122" s="516"/>
      <c r="EDQ122" s="516"/>
      <c r="EDR122" s="516"/>
      <c r="EDS122" s="516"/>
      <c r="EDT122" s="516"/>
      <c r="EDU122" s="516"/>
      <c r="EDV122" s="516"/>
      <c r="EDW122" s="516"/>
      <c r="EDX122" s="516"/>
      <c r="EDY122" s="516"/>
      <c r="EDZ122" s="516"/>
      <c r="EEA122" s="516"/>
      <c r="EEB122" s="516"/>
      <c r="EEC122" s="516"/>
      <c r="EED122" s="516"/>
      <c r="EEE122" s="516"/>
      <c r="EEF122" s="516"/>
      <c r="EEG122" s="516"/>
      <c r="EEH122" s="516"/>
      <c r="EEI122" s="516"/>
      <c r="EEJ122" s="516"/>
      <c r="EEK122" s="516"/>
      <c r="EEL122" s="516"/>
      <c r="EEM122" s="516"/>
      <c r="EEN122" s="516"/>
      <c r="EEO122" s="516"/>
      <c r="EEP122" s="516"/>
      <c r="EEQ122" s="516"/>
      <c r="EER122" s="516"/>
      <c r="EES122" s="516"/>
      <c r="EET122" s="516"/>
      <c r="EEU122" s="516"/>
      <c r="EEV122" s="516"/>
      <c r="EEW122" s="516"/>
      <c r="EEX122" s="516"/>
      <c r="EEY122" s="516"/>
      <c r="EEZ122" s="516"/>
      <c r="EFA122" s="516"/>
      <c r="EFB122" s="516"/>
      <c r="EFC122" s="516"/>
      <c r="EFD122" s="516"/>
      <c r="EFE122" s="516"/>
      <c r="EFF122" s="516"/>
      <c r="EFG122" s="516"/>
      <c r="EFH122" s="516"/>
      <c r="EFI122" s="516"/>
      <c r="EFJ122" s="516"/>
      <c r="EFK122" s="516"/>
      <c r="EFL122" s="516"/>
      <c r="EFM122" s="516"/>
      <c r="EFN122" s="516"/>
      <c r="EFO122" s="516"/>
      <c r="EFP122" s="516"/>
      <c r="EFQ122" s="516"/>
      <c r="EFR122" s="516"/>
      <c r="EFS122" s="516"/>
      <c r="EFT122" s="516"/>
      <c r="EFU122" s="516"/>
      <c r="EFV122" s="516"/>
      <c r="EFW122" s="516"/>
      <c r="EFX122" s="516"/>
      <c r="EFY122" s="516"/>
      <c r="EFZ122" s="516"/>
      <c r="EGA122" s="516"/>
      <c r="EGB122" s="516"/>
      <c r="EGC122" s="516"/>
      <c r="EGD122" s="516"/>
      <c r="EGE122" s="516"/>
      <c r="EGF122" s="516"/>
      <c r="EGG122" s="516"/>
      <c r="EGH122" s="516"/>
      <c r="EGI122" s="516"/>
      <c r="EGJ122" s="516"/>
      <c r="EGK122" s="516"/>
      <c r="EGL122" s="516"/>
      <c r="EGM122" s="516"/>
      <c r="EGN122" s="516"/>
      <c r="EGO122" s="516"/>
      <c r="EGP122" s="516"/>
      <c r="EGQ122" s="516"/>
      <c r="EGR122" s="516"/>
      <c r="EGS122" s="516"/>
      <c r="EGT122" s="516"/>
      <c r="EGU122" s="516"/>
      <c r="EGV122" s="516"/>
      <c r="EGW122" s="516"/>
      <c r="EGX122" s="516"/>
      <c r="EGY122" s="516"/>
      <c r="EGZ122" s="516"/>
      <c r="EHA122" s="516"/>
      <c r="EHB122" s="516"/>
      <c r="EHC122" s="516"/>
      <c r="EHD122" s="516"/>
      <c r="EHE122" s="516"/>
      <c r="EHF122" s="516"/>
      <c r="EHG122" s="516"/>
      <c r="EHH122" s="516"/>
      <c r="EHI122" s="516"/>
      <c r="EHJ122" s="516"/>
      <c r="EHK122" s="516"/>
      <c r="EHL122" s="516"/>
      <c r="EHM122" s="516"/>
      <c r="EHN122" s="516"/>
      <c r="EHO122" s="516"/>
      <c r="EHP122" s="516"/>
      <c r="EHQ122" s="516"/>
      <c r="EHR122" s="516"/>
      <c r="EHS122" s="516"/>
      <c r="EHT122" s="516"/>
      <c r="EHU122" s="516"/>
      <c r="EHV122" s="516"/>
      <c r="EHW122" s="516"/>
      <c r="EHX122" s="516"/>
      <c r="EHY122" s="516"/>
      <c r="EHZ122" s="516"/>
      <c r="EIA122" s="516"/>
      <c r="EIB122" s="516"/>
      <c r="EIC122" s="516"/>
      <c r="EID122" s="516"/>
      <c r="EIE122" s="516"/>
      <c r="EIF122" s="516"/>
      <c r="EIG122" s="516"/>
      <c r="EIH122" s="516"/>
      <c r="EII122" s="516"/>
      <c r="EIJ122" s="516"/>
      <c r="EIK122" s="516"/>
      <c r="EIL122" s="516"/>
      <c r="EIM122" s="516"/>
      <c r="EIN122" s="516"/>
      <c r="EIO122" s="516"/>
      <c r="EIP122" s="516"/>
      <c r="EIQ122" s="516"/>
      <c r="EIR122" s="516"/>
      <c r="EIS122" s="516"/>
      <c r="EIT122" s="516"/>
      <c r="EIU122" s="516"/>
      <c r="EIV122" s="516"/>
      <c r="EIW122" s="516"/>
      <c r="EIX122" s="516"/>
      <c r="EIY122" s="516"/>
      <c r="EIZ122" s="516"/>
      <c r="EJA122" s="516"/>
      <c r="EJB122" s="516"/>
      <c r="EJC122" s="516"/>
      <c r="EJD122" s="516"/>
      <c r="EJE122" s="516"/>
      <c r="EJF122" s="516"/>
      <c r="EJG122" s="516"/>
      <c r="EJH122" s="516"/>
      <c r="EJI122" s="516"/>
      <c r="EJJ122" s="516"/>
      <c r="EJK122" s="516"/>
      <c r="EJL122" s="516"/>
      <c r="EJM122" s="516"/>
      <c r="EJN122" s="516"/>
      <c r="EJO122" s="516"/>
      <c r="EJP122" s="516"/>
      <c r="EJQ122" s="516"/>
      <c r="EJR122" s="516"/>
      <c r="EJS122" s="516"/>
      <c r="EJT122" s="516"/>
      <c r="EJU122" s="516"/>
      <c r="EJV122" s="516"/>
      <c r="EJW122" s="516"/>
      <c r="EJX122" s="516"/>
      <c r="EJY122" s="516"/>
      <c r="EJZ122" s="516"/>
      <c r="EKA122" s="516"/>
      <c r="EKB122" s="516"/>
      <c r="EKC122" s="516"/>
      <c r="EKD122" s="516"/>
      <c r="EKE122" s="516"/>
      <c r="EKF122" s="516"/>
      <c r="EKG122" s="516"/>
      <c r="EKH122" s="516"/>
      <c r="EKI122" s="516"/>
      <c r="EKJ122" s="516"/>
      <c r="EKK122" s="516"/>
      <c r="EKL122" s="516"/>
      <c r="EKM122" s="516"/>
      <c r="EKN122" s="516"/>
      <c r="EKO122" s="516"/>
      <c r="EKP122" s="516"/>
      <c r="EKQ122" s="516"/>
      <c r="EKR122" s="516"/>
      <c r="EKS122" s="516"/>
      <c r="EKT122" s="516"/>
      <c r="EKU122" s="516"/>
      <c r="EKV122" s="516"/>
      <c r="EKW122" s="516"/>
      <c r="EKX122" s="516"/>
      <c r="EKY122" s="516"/>
      <c r="EKZ122" s="516"/>
      <c r="ELA122" s="516"/>
      <c r="ELB122" s="516"/>
      <c r="ELC122" s="516"/>
      <c r="ELD122" s="516"/>
      <c r="ELE122" s="516"/>
      <c r="ELF122" s="516"/>
      <c r="ELG122" s="516"/>
      <c r="ELH122" s="516"/>
      <c r="ELI122" s="516"/>
      <c r="ELJ122" s="516"/>
      <c r="ELK122" s="516"/>
      <c r="ELL122" s="516"/>
      <c r="ELM122" s="516"/>
      <c r="ELN122" s="516"/>
      <c r="ELO122" s="516"/>
      <c r="ELP122" s="516"/>
      <c r="ELQ122" s="516"/>
      <c r="ELR122" s="516"/>
      <c r="ELS122" s="516"/>
      <c r="ELT122" s="516"/>
      <c r="ELU122" s="516"/>
      <c r="ELV122" s="516"/>
      <c r="ELW122" s="516"/>
      <c r="ELX122" s="516"/>
      <c r="ELY122" s="516"/>
      <c r="ELZ122" s="516"/>
      <c r="EMA122" s="516"/>
      <c r="EMB122" s="516"/>
      <c r="EMC122" s="516"/>
      <c r="EMD122" s="516"/>
      <c r="EME122" s="516"/>
      <c r="EMF122" s="516"/>
      <c r="EMG122" s="516"/>
      <c r="EMH122" s="516"/>
      <c r="EMI122" s="516"/>
      <c r="EMJ122" s="516"/>
      <c r="EMK122" s="516"/>
      <c r="EML122" s="516"/>
      <c r="EMM122" s="516"/>
      <c r="EMN122" s="516"/>
      <c r="EMO122" s="516"/>
      <c r="EMP122" s="516"/>
      <c r="EMQ122" s="516"/>
      <c r="EMR122" s="516"/>
      <c r="EMS122" s="516"/>
      <c r="EMT122" s="516"/>
      <c r="EMU122" s="516"/>
      <c r="EMV122" s="516"/>
      <c r="EMW122" s="516"/>
      <c r="EMX122" s="516"/>
      <c r="EMY122" s="516"/>
      <c r="EMZ122" s="516"/>
      <c r="ENA122" s="516"/>
      <c r="ENB122" s="516"/>
      <c r="ENC122" s="516"/>
      <c r="END122" s="516"/>
      <c r="ENE122" s="516"/>
      <c r="ENF122" s="516"/>
      <c r="ENG122" s="516"/>
      <c r="ENH122" s="516"/>
      <c r="ENI122" s="516"/>
      <c r="ENJ122" s="516"/>
      <c r="ENK122" s="516"/>
      <c r="ENL122" s="516"/>
      <c r="ENM122" s="516"/>
      <c r="ENN122" s="516"/>
      <c r="ENO122" s="516"/>
      <c r="ENP122" s="516"/>
      <c r="ENQ122" s="516"/>
      <c r="ENR122" s="516"/>
      <c r="ENS122" s="516"/>
      <c r="ENT122" s="516"/>
      <c r="ENU122" s="516"/>
      <c r="ENV122" s="516"/>
      <c r="ENW122" s="516"/>
      <c r="ENX122" s="516"/>
      <c r="ENY122" s="516"/>
      <c r="ENZ122" s="516"/>
      <c r="EOA122" s="516"/>
      <c r="EOB122" s="516"/>
      <c r="EOC122" s="516"/>
      <c r="EOD122" s="516"/>
      <c r="EOE122" s="516"/>
      <c r="EOF122" s="516"/>
      <c r="EOG122" s="516"/>
      <c r="EOH122" s="516"/>
      <c r="EOI122" s="516"/>
      <c r="EOJ122" s="516"/>
      <c r="EOK122" s="516"/>
      <c r="EOL122" s="516"/>
      <c r="EOM122" s="516"/>
      <c r="EON122" s="516"/>
      <c r="EOO122" s="516"/>
      <c r="EOP122" s="516"/>
      <c r="EOQ122" s="516"/>
      <c r="EOR122" s="516"/>
      <c r="EOS122" s="516"/>
      <c r="EOT122" s="516"/>
      <c r="EOU122" s="516"/>
      <c r="EOV122" s="516"/>
      <c r="EOW122" s="516"/>
      <c r="EOX122" s="516"/>
      <c r="EOY122" s="516"/>
      <c r="EOZ122" s="516"/>
      <c r="EPA122" s="516"/>
      <c r="EPB122" s="516"/>
      <c r="EPC122" s="516"/>
      <c r="EPD122" s="516"/>
      <c r="EPE122" s="516"/>
      <c r="EPF122" s="516"/>
      <c r="EPG122" s="516"/>
      <c r="EPH122" s="516"/>
      <c r="EPI122" s="516"/>
      <c r="EPJ122" s="516"/>
      <c r="EPK122" s="516"/>
      <c r="EPL122" s="516"/>
      <c r="EPM122" s="516"/>
      <c r="EPN122" s="516"/>
      <c r="EPO122" s="516"/>
      <c r="EPP122" s="516"/>
      <c r="EPQ122" s="516"/>
      <c r="EPR122" s="516"/>
      <c r="EPS122" s="516"/>
      <c r="EPT122" s="516"/>
      <c r="EPU122" s="516"/>
      <c r="EPV122" s="516"/>
      <c r="EPW122" s="516"/>
      <c r="EPX122" s="516"/>
      <c r="EPY122" s="516"/>
      <c r="EPZ122" s="516"/>
      <c r="EQA122" s="516"/>
      <c r="EQB122" s="516"/>
      <c r="EQC122" s="516"/>
      <c r="EQD122" s="516"/>
      <c r="EQE122" s="516"/>
      <c r="EQF122" s="516"/>
      <c r="EQG122" s="516"/>
      <c r="EQH122" s="516"/>
      <c r="EQI122" s="516"/>
      <c r="EQJ122" s="516"/>
      <c r="EQK122" s="516"/>
      <c r="EQL122" s="516"/>
      <c r="EQM122" s="516"/>
      <c r="EQN122" s="516"/>
      <c r="EQO122" s="516"/>
      <c r="EQP122" s="516"/>
      <c r="EQQ122" s="516"/>
      <c r="EQR122" s="516"/>
      <c r="EQS122" s="516"/>
      <c r="EQT122" s="516"/>
      <c r="EQU122" s="516"/>
      <c r="EQV122" s="516"/>
      <c r="EQW122" s="516"/>
      <c r="EQX122" s="516"/>
      <c r="EQY122" s="516"/>
      <c r="EQZ122" s="516"/>
      <c r="ERA122" s="516"/>
      <c r="ERB122" s="516"/>
      <c r="ERC122" s="516"/>
      <c r="ERD122" s="516"/>
      <c r="ERE122" s="516"/>
      <c r="ERF122" s="516"/>
      <c r="ERG122" s="516"/>
      <c r="ERH122" s="516"/>
      <c r="ERI122" s="516"/>
      <c r="ERJ122" s="516"/>
      <c r="ERK122" s="516"/>
      <c r="ERL122" s="516"/>
      <c r="ERM122" s="516"/>
      <c r="ERN122" s="516"/>
      <c r="ERO122" s="516"/>
      <c r="ERP122" s="516"/>
      <c r="ERQ122" s="516"/>
      <c r="ERR122" s="516"/>
      <c r="ERS122" s="516"/>
      <c r="ERT122" s="516"/>
      <c r="ERU122" s="516"/>
      <c r="ERV122" s="516"/>
      <c r="ERW122" s="516"/>
      <c r="ERX122" s="516"/>
      <c r="ERY122" s="516"/>
      <c r="ERZ122" s="516"/>
      <c r="ESA122" s="516"/>
      <c r="ESB122" s="516"/>
      <c r="ESC122" s="516"/>
      <c r="ESD122" s="516"/>
      <c r="ESE122" s="516"/>
      <c r="ESF122" s="516"/>
      <c r="ESG122" s="516"/>
      <c r="ESH122" s="516"/>
      <c r="ESI122" s="516"/>
      <c r="ESJ122" s="516"/>
      <c r="ESK122" s="516"/>
      <c r="ESL122" s="516"/>
      <c r="ESM122" s="516"/>
      <c r="ESN122" s="516"/>
      <c r="ESO122" s="516"/>
      <c r="ESP122" s="516"/>
      <c r="ESQ122" s="516"/>
      <c r="ESR122" s="516"/>
      <c r="ESS122" s="516"/>
      <c r="EST122" s="516"/>
      <c r="ESU122" s="516"/>
      <c r="ESV122" s="516"/>
      <c r="ESW122" s="516"/>
      <c r="ESX122" s="516"/>
      <c r="ESY122" s="516"/>
      <c r="ESZ122" s="516"/>
      <c r="ETA122" s="516"/>
      <c r="ETB122" s="516"/>
      <c r="ETC122" s="516"/>
      <c r="ETD122" s="516"/>
      <c r="ETE122" s="516"/>
      <c r="ETF122" s="516"/>
      <c r="ETG122" s="516"/>
      <c r="ETH122" s="516"/>
      <c r="ETI122" s="516"/>
      <c r="ETJ122" s="516"/>
      <c r="ETK122" s="516"/>
      <c r="ETL122" s="516"/>
      <c r="ETM122" s="516"/>
      <c r="ETN122" s="516"/>
      <c r="ETO122" s="516"/>
      <c r="ETP122" s="516"/>
      <c r="ETQ122" s="516"/>
      <c r="ETR122" s="516"/>
      <c r="ETS122" s="516"/>
      <c r="ETT122" s="516"/>
      <c r="ETU122" s="516"/>
      <c r="ETV122" s="516"/>
      <c r="ETW122" s="516"/>
      <c r="ETX122" s="516"/>
      <c r="ETY122" s="516"/>
      <c r="ETZ122" s="516"/>
      <c r="EUA122" s="516"/>
      <c r="EUB122" s="516"/>
      <c r="EUC122" s="516"/>
      <c r="EUD122" s="516"/>
      <c r="EUE122" s="516"/>
      <c r="EUF122" s="516"/>
      <c r="EUG122" s="516"/>
      <c r="EUH122" s="516"/>
      <c r="EUI122" s="516"/>
      <c r="EUJ122" s="516"/>
      <c r="EUK122" s="516"/>
      <c r="EUL122" s="516"/>
      <c r="EUM122" s="516"/>
      <c r="EUN122" s="516"/>
      <c r="EUO122" s="516"/>
      <c r="EUP122" s="516"/>
      <c r="EUQ122" s="516"/>
      <c r="EUR122" s="516"/>
      <c r="EUS122" s="516"/>
      <c r="EUT122" s="516"/>
      <c r="EUU122" s="516"/>
      <c r="EUV122" s="516"/>
      <c r="EUW122" s="516"/>
      <c r="EUX122" s="516"/>
      <c r="EUY122" s="516"/>
      <c r="EUZ122" s="516"/>
      <c r="EVA122" s="516"/>
      <c r="EVB122" s="516"/>
      <c r="EVC122" s="516"/>
      <c r="EVD122" s="516"/>
      <c r="EVE122" s="516"/>
      <c r="EVF122" s="516"/>
      <c r="EVG122" s="516"/>
      <c r="EVH122" s="516"/>
      <c r="EVI122" s="516"/>
      <c r="EVJ122" s="516"/>
      <c r="EVK122" s="516"/>
      <c r="EVL122" s="516"/>
      <c r="EVM122" s="516"/>
      <c r="EVN122" s="516"/>
      <c r="EVO122" s="516"/>
      <c r="EVP122" s="516"/>
      <c r="EVQ122" s="516"/>
      <c r="EVR122" s="516"/>
      <c r="EVS122" s="516"/>
      <c r="EVT122" s="516"/>
      <c r="EVU122" s="516"/>
      <c r="EVV122" s="516"/>
      <c r="EVW122" s="516"/>
      <c r="EVX122" s="516"/>
      <c r="EVY122" s="516"/>
      <c r="EVZ122" s="516"/>
      <c r="EWA122" s="516"/>
      <c r="EWB122" s="516"/>
      <c r="EWC122" s="516"/>
      <c r="EWD122" s="516"/>
      <c r="EWE122" s="516"/>
      <c r="EWF122" s="516"/>
      <c r="EWG122" s="516"/>
      <c r="EWH122" s="516"/>
      <c r="EWI122" s="516"/>
      <c r="EWJ122" s="516"/>
      <c r="EWK122" s="516"/>
      <c r="EWL122" s="516"/>
      <c r="EWM122" s="516"/>
      <c r="EWN122" s="516"/>
      <c r="EWO122" s="516"/>
      <c r="EWP122" s="516"/>
      <c r="EWQ122" s="516"/>
      <c r="EWR122" s="516"/>
      <c r="EWS122" s="516"/>
      <c r="EWT122" s="516"/>
      <c r="EWU122" s="516"/>
      <c r="EWV122" s="516"/>
      <c r="EWW122" s="516"/>
      <c r="EWX122" s="516"/>
      <c r="EWY122" s="516"/>
      <c r="EWZ122" s="516"/>
      <c r="EXA122" s="516"/>
      <c r="EXB122" s="516"/>
      <c r="EXC122" s="516"/>
      <c r="EXD122" s="516"/>
      <c r="EXE122" s="516"/>
      <c r="EXF122" s="516"/>
      <c r="EXG122" s="516"/>
      <c r="EXH122" s="516"/>
      <c r="EXI122" s="516"/>
      <c r="EXJ122" s="516"/>
      <c r="EXK122" s="516"/>
      <c r="EXL122" s="516"/>
      <c r="EXM122" s="516"/>
      <c r="EXN122" s="516"/>
      <c r="EXO122" s="516"/>
      <c r="EXP122" s="516"/>
      <c r="EXQ122" s="516"/>
      <c r="EXR122" s="516"/>
      <c r="EXS122" s="516"/>
      <c r="EXT122" s="516"/>
      <c r="EXU122" s="516"/>
      <c r="EXV122" s="516"/>
      <c r="EXW122" s="516"/>
      <c r="EXX122" s="516"/>
      <c r="EXY122" s="516"/>
      <c r="EXZ122" s="516"/>
      <c r="EYA122" s="516"/>
      <c r="EYB122" s="516"/>
      <c r="EYC122" s="516"/>
      <c r="EYD122" s="516"/>
      <c r="EYE122" s="516"/>
      <c r="EYF122" s="516"/>
      <c r="EYG122" s="516"/>
      <c r="EYH122" s="516"/>
      <c r="EYI122" s="516"/>
      <c r="EYJ122" s="516"/>
      <c r="EYK122" s="516"/>
      <c r="EYL122" s="516"/>
      <c r="EYM122" s="516"/>
      <c r="EYN122" s="516"/>
      <c r="EYO122" s="516"/>
      <c r="EYP122" s="516"/>
      <c r="EYQ122" s="516"/>
      <c r="EYR122" s="516"/>
      <c r="EYS122" s="516"/>
      <c r="EYT122" s="516"/>
      <c r="EYU122" s="516"/>
      <c r="EYV122" s="516"/>
      <c r="EYW122" s="516"/>
      <c r="EYX122" s="516"/>
      <c r="EYY122" s="516"/>
      <c r="EYZ122" s="516"/>
      <c r="EZA122" s="516"/>
      <c r="EZB122" s="516"/>
      <c r="EZC122" s="516"/>
      <c r="EZD122" s="516"/>
      <c r="EZE122" s="516"/>
      <c r="EZF122" s="516"/>
      <c r="EZG122" s="516"/>
      <c r="EZH122" s="516"/>
      <c r="EZI122" s="516"/>
      <c r="EZJ122" s="516"/>
      <c r="EZK122" s="516"/>
      <c r="EZL122" s="516"/>
      <c r="EZM122" s="516"/>
      <c r="EZN122" s="516"/>
      <c r="EZO122" s="516"/>
      <c r="EZP122" s="516"/>
      <c r="EZQ122" s="516"/>
      <c r="EZR122" s="516"/>
      <c r="EZS122" s="516"/>
      <c r="EZT122" s="516"/>
      <c r="EZU122" s="516"/>
      <c r="EZV122" s="516"/>
      <c r="EZW122" s="516"/>
      <c r="EZX122" s="516"/>
      <c r="EZY122" s="516"/>
      <c r="EZZ122" s="516"/>
      <c r="FAA122" s="516"/>
      <c r="FAB122" s="516"/>
      <c r="FAC122" s="516"/>
      <c r="FAD122" s="516"/>
      <c r="FAE122" s="516"/>
      <c r="FAF122" s="516"/>
      <c r="FAG122" s="516"/>
      <c r="FAH122" s="516"/>
      <c r="FAI122" s="516"/>
      <c r="FAJ122" s="516"/>
      <c r="FAK122" s="516"/>
      <c r="FAL122" s="516"/>
      <c r="FAM122" s="516"/>
      <c r="FAN122" s="516"/>
      <c r="FAO122" s="516"/>
      <c r="FAP122" s="516"/>
      <c r="FAQ122" s="516"/>
      <c r="FAR122" s="516"/>
      <c r="FAS122" s="516"/>
      <c r="FAT122" s="516"/>
      <c r="FAU122" s="516"/>
      <c r="FAV122" s="516"/>
      <c r="FAW122" s="516"/>
      <c r="FAX122" s="516"/>
      <c r="FAY122" s="516"/>
      <c r="FAZ122" s="516"/>
      <c r="FBA122" s="516"/>
      <c r="FBB122" s="516"/>
      <c r="FBC122" s="516"/>
      <c r="FBD122" s="516"/>
      <c r="FBE122" s="516"/>
      <c r="FBF122" s="516"/>
      <c r="FBG122" s="516"/>
      <c r="FBH122" s="516"/>
      <c r="FBI122" s="516"/>
      <c r="FBJ122" s="516"/>
      <c r="FBK122" s="516"/>
      <c r="FBL122" s="516"/>
      <c r="FBM122" s="516"/>
      <c r="FBN122" s="516"/>
      <c r="FBO122" s="516"/>
      <c r="FBP122" s="516"/>
      <c r="FBQ122" s="516"/>
      <c r="FBR122" s="516"/>
      <c r="FBS122" s="516"/>
      <c r="FBT122" s="516"/>
      <c r="FBU122" s="516"/>
      <c r="FBV122" s="516"/>
      <c r="FBW122" s="516"/>
      <c r="FBX122" s="516"/>
      <c r="FBY122" s="516"/>
      <c r="FBZ122" s="516"/>
      <c r="FCA122" s="516"/>
      <c r="FCB122" s="516"/>
      <c r="FCC122" s="516"/>
      <c r="FCD122" s="516"/>
      <c r="FCE122" s="516"/>
      <c r="FCF122" s="516"/>
      <c r="FCG122" s="516"/>
      <c r="FCH122" s="516"/>
      <c r="FCI122" s="516"/>
      <c r="FCJ122" s="516"/>
      <c r="FCK122" s="516"/>
      <c r="FCL122" s="516"/>
      <c r="FCM122" s="516"/>
      <c r="FCN122" s="516"/>
      <c r="FCO122" s="516"/>
      <c r="FCP122" s="516"/>
      <c r="FCQ122" s="516"/>
      <c r="FCR122" s="516"/>
      <c r="FCS122" s="516"/>
      <c r="FCT122" s="516"/>
      <c r="FCU122" s="516"/>
      <c r="FCV122" s="516"/>
      <c r="FCW122" s="516"/>
      <c r="FCX122" s="516"/>
      <c r="FCY122" s="516"/>
      <c r="FCZ122" s="516"/>
      <c r="FDA122" s="516"/>
      <c r="FDB122" s="516"/>
      <c r="FDC122" s="516"/>
      <c r="FDD122" s="516"/>
      <c r="FDE122" s="516"/>
      <c r="FDF122" s="516"/>
      <c r="FDG122" s="516"/>
      <c r="FDH122" s="516"/>
      <c r="FDI122" s="516"/>
      <c r="FDJ122" s="516"/>
      <c r="FDK122" s="516"/>
      <c r="FDL122" s="516"/>
      <c r="FDM122" s="516"/>
      <c r="FDN122" s="516"/>
      <c r="FDO122" s="516"/>
      <c r="FDP122" s="516"/>
      <c r="FDQ122" s="516"/>
      <c r="FDR122" s="516"/>
      <c r="FDS122" s="516"/>
      <c r="FDT122" s="516"/>
      <c r="FDU122" s="516"/>
      <c r="FDV122" s="516"/>
      <c r="FDW122" s="516"/>
      <c r="FDX122" s="516"/>
      <c r="FDY122" s="516"/>
      <c r="FDZ122" s="516"/>
      <c r="FEA122" s="516"/>
      <c r="FEB122" s="516"/>
      <c r="FEC122" s="516"/>
      <c r="FED122" s="516"/>
      <c r="FEE122" s="516"/>
      <c r="FEF122" s="516"/>
      <c r="FEG122" s="516"/>
      <c r="FEH122" s="516"/>
      <c r="FEI122" s="516"/>
      <c r="FEJ122" s="516"/>
      <c r="FEK122" s="516"/>
      <c r="FEL122" s="516"/>
      <c r="FEM122" s="516"/>
      <c r="FEN122" s="516"/>
      <c r="FEO122" s="516"/>
      <c r="FEP122" s="516"/>
      <c r="FEQ122" s="516"/>
      <c r="FER122" s="516"/>
      <c r="FES122" s="516"/>
      <c r="FET122" s="516"/>
      <c r="FEU122" s="516"/>
      <c r="FEV122" s="516"/>
      <c r="FEW122" s="516"/>
      <c r="FEX122" s="516"/>
      <c r="FEY122" s="516"/>
      <c r="FEZ122" s="516"/>
      <c r="FFA122" s="516"/>
      <c r="FFB122" s="516"/>
      <c r="FFC122" s="516"/>
      <c r="FFD122" s="516"/>
      <c r="FFE122" s="516"/>
      <c r="FFF122" s="516"/>
      <c r="FFG122" s="516"/>
      <c r="FFH122" s="516"/>
      <c r="FFI122" s="516"/>
      <c r="FFJ122" s="516"/>
      <c r="FFK122" s="516"/>
      <c r="FFL122" s="516"/>
      <c r="FFM122" s="516"/>
      <c r="FFN122" s="516"/>
      <c r="FFO122" s="516"/>
      <c r="FFP122" s="516"/>
      <c r="FFQ122" s="516"/>
      <c r="FFR122" s="516"/>
      <c r="FFS122" s="516"/>
      <c r="FFT122" s="516"/>
      <c r="FFU122" s="516"/>
      <c r="FFV122" s="516"/>
      <c r="FFW122" s="516"/>
      <c r="FFX122" s="516"/>
      <c r="FFY122" s="516"/>
      <c r="FFZ122" s="516"/>
      <c r="FGA122" s="516"/>
      <c r="FGB122" s="516"/>
      <c r="FGC122" s="516"/>
      <c r="FGD122" s="516"/>
      <c r="FGE122" s="516"/>
      <c r="FGF122" s="516"/>
      <c r="FGG122" s="516"/>
      <c r="FGH122" s="516"/>
      <c r="FGI122" s="516"/>
      <c r="FGJ122" s="516"/>
      <c r="FGK122" s="516"/>
      <c r="FGL122" s="516"/>
      <c r="FGM122" s="516"/>
      <c r="FGN122" s="516"/>
      <c r="FGO122" s="516"/>
      <c r="FGP122" s="516"/>
      <c r="FGQ122" s="516"/>
      <c r="FGR122" s="516"/>
      <c r="FGS122" s="516"/>
      <c r="FGT122" s="516"/>
      <c r="FGU122" s="516"/>
      <c r="FGV122" s="516"/>
      <c r="FGW122" s="516"/>
      <c r="FGX122" s="516"/>
      <c r="FGY122" s="516"/>
      <c r="FGZ122" s="516"/>
      <c r="FHA122" s="516"/>
      <c r="FHB122" s="516"/>
      <c r="FHC122" s="516"/>
      <c r="FHD122" s="516"/>
      <c r="FHE122" s="516"/>
      <c r="FHF122" s="516"/>
      <c r="FHG122" s="516"/>
      <c r="FHH122" s="516"/>
      <c r="FHI122" s="516"/>
      <c r="FHJ122" s="516"/>
      <c r="FHK122" s="516"/>
      <c r="FHL122" s="516"/>
      <c r="FHM122" s="516"/>
      <c r="FHN122" s="516"/>
      <c r="FHO122" s="516"/>
      <c r="FHP122" s="516"/>
      <c r="FHQ122" s="516"/>
      <c r="FHR122" s="516"/>
      <c r="FHS122" s="516"/>
      <c r="FHT122" s="516"/>
      <c r="FHU122" s="516"/>
      <c r="FHV122" s="516"/>
      <c r="FHW122" s="516"/>
      <c r="FHX122" s="516"/>
      <c r="FHY122" s="516"/>
      <c r="FHZ122" s="516"/>
      <c r="FIA122" s="516"/>
      <c r="FIB122" s="516"/>
      <c r="FIC122" s="516"/>
      <c r="FID122" s="516"/>
      <c r="FIE122" s="516"/>
      <c r="FIF122" s="516"/>
      <c r="FIG122" s="516"/>
      <c r="FIH122" s="516"/>
      <c r="FII122" s="516"/>
      <c r="FIJ122" s="516"/>
      <c r="FIK122" s="516"/>
      <c r="FIL122" s="516"/>
      <c r="FIM122" s="516"/>
      <c r="FIN122" s="516"/>
      <c r="FIO122" s="516"/>
      <c r="FIP122" s="516"/>
      <c r="FIQ122" s="516"/>
      <c r="FIR122" s="516"/>
      <c r="FIS122" s="516"/>
      <c r="FIT122" s="516"/>
      <c r="FIU122" s="516"/>
      <c r="FIV122" s="516"/>
      <c r="FIW122" s="516"/>
      <c r="FIX122" s="516"/>
      <c r="FIY122" s="516"/>
      <c r="FIZ122" s="516"/>
      <c r="FJA122" s="516"/>
      <c r="FJB122" s="516"/>
      <c r="FJC122" s="516"/>
      <c r="FJD122" s="516"/>
      <c r="FJE122" s="516"/>
      <c r="FJF122" s="516"/>
      <c r="FJG122" s="516"/>
      <c r="FJH122" s="516"/>
      <c r="FJI122" s="516"/>
      <c r="FJJ122" s="516"/>
      <c r="FJK122" s="516"/>
      <c r="FJL122" s="516"/>
      <c r="FJM122" s="516"/>
      <c r="FJN122" s="516"/>
      <c r="FJO122" s="516"/>
      <c r="FJP122" s="516"/>
      <c r="FJQ122" s="516"/>
      <c r="FJR122" s="516"/>
      <c r="FJS122" s="516"/>
      <c r="FJT122" s="516"/>
      <c r="FJU122" s="516"/>
      <c r="FJV122" s="516"/>
      <c r="FJW122" s="516"/>
      <c r="FJX122" s="516"/>
      <c r="FJY122" s="516"/>
      <c r="FJZ122" s="516"/>
      <c r="FKA122" s="516"/>
      <c r="FKB122" s="516"/>
      <c r="FKC122" s="516"/>
      <c r="FKD122" s="516"/>
      <c r="FKE122" s="516"/>
      <c r="FKF122" s="516"/>
      <c r="FKG122" s="516"/>
      <c r="FKH122" s="516"/>
      <c r="FKI122" s="516"/>
      <c r="FKJ122" s="516"/>
      <c r="FKK122" s="516"/>
      <c r="FKL122" s="516"/>
      <c r="FKM122" s="516"/>
      <c r="FKN122" s="516"/>
      <c r="FKO122" s="516"/>
      <c r="FKP122" s="516"/>
      <c r="FKQ122" s="516"/>
      <c r="FKR122" s="516"/>
      <c r="FKS122" s="516"/>
      <c r="FKT122" s="516"/>
      <c r="FKU122" s="516"/>
      <c r="FKV122" s="516"/>
      <c r="FKW122" s="516"/>
      <c r="FKX122" s="516"/>
      <c r="FKY122" s="516"/>
      <c r="FKZ122" s="516"/>
      <c r="FLA122" s="516"/>
      <c r="FLB122" s="516"/>
      <c r="FLC122" s="516"/>
      <c r="FLD122" s="516"/>
      <c r="FLE122" s="516"/>
      <c r="FLF122" s="516"/>
      <c r="FLG122" s="516"/>
      <c r="FLH122" s="516"/>
      <c r="FLI122" s="516"/>
      <c r="FLJ122" s="516"/>
      <c r="FLK122" s="516"/>
      <c r="FLL122" s="516"/>
      <c r="FLM122" s="516"/>
      <c r="FLN122" s="516"/>
      <c r="FLO122" s="516"/>
      <c r="FLP122" s="516"/>
      <c r="FLQ122" s="516"/>
      <c r="FLR122" s="516"/>
      <c r="FLS122" s="516"/>
      <c r="FLT122" s="516"/>
      <c r="FLU122" s="516"/>
      <c r="FLV122" s="516"/>
      <c r="FLW122" s="516"/>
      <c r="FLX122" s="516"/>
      <c r="FLY122" s="516"/>
      <c r="FLZ122" s="516"/>
      <c r="FMA122" s="516"/>
      <c r="FMB122" s="516"/>
      <c r="FMC122" s="516"/>
      <c r="FMD122" s="516"/>
      <c r="FME122" s="516"/>
      <c r="FMF122" s="516"/>
      <c r="FMG122" s="516"/>
      <c r="FMH122" s="516"/>
      <c r="FMI122" s="516"/>
      <c r="FMJ122" s="516"/>
      <c r="FMK122" s="516"/>
      <c r="FML122" s="516"/>
      <c r="FMM122" s="516"/>
      <c r="FMN122" s="516"/>
      <c r="FMO122" s="516"/>
      <c r="FMP122" s="516"/>
      <c r="FMQ122" s="516"/>
      <c r="FMR122" s="516"/>
      <c r="FMS122" s="516"/>
      <c r="FMT122" s="516"/>
      <c r="FMU122" s="516"/>
      <c r="FMV122" s="516"/>
      <c r="FMW122" s="516"/>
      <c r="FMX122" s="516"/>
      <c r="FMY122" s="516"/>
      <c r="FMZ122" s="516"/>
      <c r="FNA122" s="516"/>
      <c r="FNB122" s="516"/>
      <c r="FNC122" s="516"/>
      <c r="FND122" s="516"/>
      <c r="FNE122" s="516"/>
      <c r="FNF122" s="516"/>
      <c r="FNG122" s="516"/>
      <c r="FNH122" s="516"/>
      <c r="FNI122" s="516"/>
      <c r="FNJ122" s="516"/>
      <c r="FNK122" s="516"/>
      <c r="FNL122" s="516"/>
      <c r="FNM122" s="516"/>
      <c r="FNN122" s="516"/>
      <c r="FNO122" s="516"/>
      <c r="FNP122" s="516"/>
      <c r="FNQ122" s="516"/>
      <c r="FNR122" s="516"/>
      <c r="FNS122" s="516"/>
      <c r="FNT122" s="516"/>
      <c r="FNU122" s="516"/>
      <c r="FNV122" s="516"/>
      <c r="FNW122" s="516"/>
      <c r="FNX122" s="516"/>
      <c r="FNY122" s="516"/>
      <c r="FNZ122" s="516"/>
      <c r="FOA122" s="516"/>
      <c r="FOB122" s="516"/>
      <c r="FOC122" s="516"/>
      <c r="FOD122" s="516"/>
      <c r="FOE122" s="516"/>
      <c r="FOF122" s="516"/>
      <c r="FOG122" s="516"/>
      <c r="FOH122" s="516"/>
      <c r="FOI122" s="516"/>
      <c r="FOJ122" s="516"/>
      <c r="FOK122" s="516"/>
      <c r="FOL122" s="516"/>
      <c r="FOM122" s="516"/>
      <c r="FON122" s="516"/>
      <c r="FOO122" s="516"/>
      <c r="FOP122" s="516"/>
      <c r="FOQ122" s="516"/>
      <c r="FOR122" s="516"/>
      <c r="FOS122" s="516"/>
      <c r="FOT122" s="516"/>
      <c r="FOU122" s="516"/>
      <c r="FOV122" s="516"/>
      <c r="FOW122" s="516"/>
      <c r="FOX122" s="516"/>
      <c r="FOY122" s="516"/>
      <c r="FOZ122" s="516"/>
      <c r="FPA122" s="516"/>
      <c r="FPB122" s="516"/>
      <c r="FPC122" s="516"/>
      <c r="FPD122" s="516"/>
      <c r="FPE122" s="516"/>
      <c r="FPF122" s="516"/>
      <c r="FPG122" s="516"/>
      <c r="FPH122" s="516"/>
      <c r="FPI122" s="516"/>
      <c r="FPJ122" s="516"/>
      <c r="FPK122" s="516"/>
      <c r="FPL122" s="516"/>
      <c r="FPM122" s="516"/>
      <c r="FPN122" s="516"/>
      <c r="FPO122" s="516"/>
      <c r="FPP122" s="516"/>
      <c r="FPQ122" s="516"/>
      <c r="FPR122" s="516"/>
      <c r="FPS122" s="516"/>
      <c r="FPT122" s="516"/>
      <c r="FPU122" s="516"/>
      <c r="FPV122" s="516"/>
      <c r="FPW122" s="516"/>
      <c r="FPX122" s="516"/>
      <c r="FPY122" s="516"/>
      <c r="FPZ122" s="516"/>
      <c r="FQA122" s="516"/>
      <c r="FQB122" s="516"/>
      <c r="FQC122" s="516"/>
      <c r="FQD122" s="516"/>
      <c r="FQE122" s="516"/>
      <c r="FQF122" s="516"/>
      <c r="FQG122" s="516"/>
      <c r="FQH122" s="516"/>
      <c r="FQI122" s="516"/>
      <c r="FQJ122" s="516"/>
      <c r="FQK122" s="516"/>
      <c r="FQL122" s="516"/>
      <c r="FQM122" s="516"/>
      <c r="FQN122" s="516"/>
      <c r="FQO122" s="516"/>
      <c r="FQP122" s="516"/>
      <c r="FQQ122" s="516"/>
      <c r="FQR122" s="516"/>
      <c r="FQS122" s="516"/>
      <c r="FQT122" s="516"/>
      <c r="FQU122" s="516"/>
      <c r="FQV122" s="516"/>
      <c r="FQW122" s="516"/>
      <c r="FQX122" s="516"/>
      <c r="FQY122" s="516"/>
      <c r="FQZ122" s="516"/>
      <c r="FRA122" s="516"/>
      <c r="FRB122" s="516"/>
      <c r="FRC122" s="516"/>
      <c r="FRD122" s="516"/>
      <c r="FRE122" s="516"/>
      <c r="FRF122" s="516"/>
      <c r="FRG122" s="516"/>
      <c r="FRH122" s="516"/>
      <c r="FRI122" s="516"/>
      <c r="FRJ122" s="516"/>
      <c r="FRK122" s="516"/>
      <c r="FRL122" s="516"/>
      <c r="FRM122" s="516"/>
      <c r="FRN122" s="516"/>
      <c r="FRO122" s="516"/>
      <c r="FRP122" s="516"/>
      <c r="FRQ122" s="516"/>
      <c r="FRR122" s="516"/>
      <c r="FRS122" s="516"/>
      <c r="FRT122" s="516"/>
      <c r="FRU122" s="516"/>
      <c r="FRV122" s="516"/>
      <c r="FRW122" s="516"/>
      <c r="FRX122" s="516"/>
      <c r="FRY122" s="516"/>
      <c r="FRZ122" s="516"/>
      <c r="FSA122" s="516"/>
      <c r="FSB122" s="516"/>
      <c r="FSC122" s="516"/>
      <c r="FSD122" s="516"/>
      <c r="FSE122" s="516"/>
      <c r="FSF122" s="516"/>
      <c r="FSG122" s="516"/>
      <c r="FSH122" s="516"/>
      <c r="FSI122" s="516"/>
      <c r="FSJ122" s="516"/>
      <c r="FSK122" s="516"/>
      <c r="FSL122" s="516"/>
      <c r="FSM122" s="516"/>
      <c r="FSN122" s="516"/>
      <c r="FSO122" s="516"/>
      <c r="FSP122" s="516"/>
      <c r="FSQ122" s="516"/>
      <c r="FSR122" s="516"/>
      <c r="FSS122" s="516"/>
      <c r="FST122" s="516"/>
      <c r="FSU122" s="516"/>
      <c r="FSV122" s="516"/>
      <c r="FSW122" s="516"/>
      <c r="FSX122" s="516"/>
      <c r="FSY122" s="516"/>
      <c r="FSZ122" s="516"/>
      <c r="FTA122" s="516"/>
      <c r="FTB122" s="516"/>
      <c r="FTC122" s="516"/>
      <c r="FTD122" s="516"/>
      <c r="FTE122" s="516"/>
      <c r="FTF122" s="516"/>
      <c r="FTG122" s="516"/>
      <c r="FTH122" s="516"/>
      <c r="FTI122" s="516"/>
      <c r="FTJ122" s="516"/>
      <c r="FTK122" s="516"/>
      <c r="FTL122" s="516"/>
      <c r="FTM122" s="516"/>
      <c r="FTN122" s="516"/>
      <c r="FTO122" s="516"/>
      <c r="FTP122" s="516"/>
      <c r="FTQ122" s="516"/>
      <c r="FTR122" s="516"/>
      <c r="FTS122" s="516"/>
      <c r="FTT122" s="516"/>
      <c r="FTU122" s="516"/>
      <c r="FTV122" s="516"/>
      <c r="FTW122" s="516"/>
      <c r="FTX122" s="516"/>
      <c r="FTY122" s="516"/>
      <c r="FTZ122" s="516"/>
      <c r="FUA122" s="516"/>
      <c r="FUB122" s="516"/>
      <c r="FUC122" s="516"/>
      <c r="FUD122" s="516"/>
      <c r="FUE122" s="516"/>
      <c r="FUF122" s="516"/>
      <c r="FUG122" s="516"/>
      <c r="FUH122" s="516"/>
      <c r="FUI122" s="516"/>
      <c r="FUJ122" s="516"/>
      <c r="FUK122" s="516"/>
      <c r="FUL122" s="516"/>
      <c r="FUM122" s="516"/>
      <c r="FUN122" s="516"/>
      <c r="FUO122" s="516"/>
      <c r="FUP122" s="516"/>
      <c r="FUQ122" s="516"/>
      <c r="FUR122" s="516"/>
      <c r="FUS122" s="516"/>
      <c r="FUT122" s="516"/>
      <c r="FUU122" s="516"/>
      <c r="FUV122" s="516"/>
      <c r="FUW122" s="516"/>
      <c r="FUX122" s="516"/>
      <c r="FUY122" s="516"/>
      <c r="FUZ122" s="516"/>
      <c r="FVA122" s="516"/>
      <c r="FVB122" s="516"/>
      <c r="FVC122" s="516"/>
      <c r="FVD122" s="516"/>
      <c r="FVE122" s="516"/>
      <c r="FVF122" s="516"/>
      <c r="FVG122" s="516"/>
      <c r="FVH122" s="516"/>
      <c r="FVI122" s="516"/>
      <c r="FVJ122" s="516"/>
      <c r="FVK122" s="516"/>
      <c r="FVL122" s="516"/>
      <c r="FVM122" s="516"/>
      <c r="FVN122" s="516"/>
      <c r="FVO122" s="516"/>
      <c r="FVP122" s="516"/>
      <c r="FVQ122" s="516"/>
      <c r="FVR122" s="516"/>
      <c r="FVS122" s="516"/>
      <c r="FVT122" s="516"/>
      <c r="FVU122" s="516"/>
      <c r="FVV122" s="516"/>
      <c r="FVW122" s="516"/>
      <c r="FVX122" s="516"/>
      <c r="FVY122" s="516"/>
      <c r="FVZ122" s="516"/>
      <c r="FWA122" s="516"/>
      <c r="FWB122" s="516"/>
      <c r="FWC122" s="516"/>
      <c r="FWD122" s="516"/>
      <c r="FWE122" s="516"/>
      <c r="FWF122" s="516"/>
      <c r="FWG122" s="516"/>
      <c r="FWH122" s="516"/>
      <c r="FWI122" s="516"/>
      <c r="FWJ122" s="516"/>
      <c r="FWK122" s="516"/>
      <c r="FWL122" s="516"/>
      <c r="FWM122" s="516"/>
      <c r="FWN122" s="516"/>
      <c r="FWO122" s="516"/>
      <c r="FWP122" s="516"/>
      <c r="FWQ122" s="516"/>
      <c r="FWR122" s="516"/>
      <c r="FWS122" s="516"/>
      <c r="FWT122" s="516"/>
      <c r="FWU122" s="516"/>
      <c r="FWV122" s="516"/>
      <c r="FWW122" s="516"/>
      <c r="FWX122" s="516"/>
      <c r="FWY122" s="516"/>
      <c r="FWZ122" s="516"/>
      <c r="FXA122" s="516"/>
      <c r="FXB122" s="516"/>
      <c r="FXC122" s="516"/>
      <c r="FXD122" s="516"/>
      <c r="FXE122" s="516"/>
      <c r="FXF122" s="516"/>
      <c r="FXG122" s="516"/>
      <c r="FXH122" s="516"/>
      <c r="FXI122" s="516"/>
      <c r="FXJ122" s="516"/>
      <c r="FXK122" s="516"/>
      <c r="FXL122" s="516"/>
      <c r="FXM122" s="516"/>
      <c r="FXN122" s="516"/>
      <c r="FXO122" s="516"/>
      <c r="FXP122" s="516"/>
      <c r="FXQ122" s="516"/>
      <c r="FXR122" s="516"/>
      <c r="FXS122" s="516"/>
      <c r="FXT122" s="516"/>
      <c r="FXU122" s="516"/>
      <c r="FXV122" s="516"/>
      <c r="FXW122" s="516"/>
      <c r="FXX122" s="516"/>
      <c r="FXY122" s="516"/>
      <c r="FXZ122" s="516"/>
      <c r="FYA122" s="516"/>
      <c r="FYB122" s="516"/>
      <c r="FYC122" s="516"/>
      <c r="FYD122" s="516"/>
      <c r="FYE122" s="516"/>
      <c r="FYF122" s="516"/>
      <c r="FYG122" s="516"/>
      <c r="FYH122" s="516"/>
      <c r="FYI122" s="516"/>
      <c r="FYJ122" s="516"/>
      <c r="FYK122" s="516"/>
      <c r="FYL122" s="516"/>
      <c r="FYM122" s="516"/>
      <c r="FYN122" s="516"/>
      <c r="FYO122" s="516"/>
      <c r="FYP122" s="516"/>
      <c r="FYQ122" s="516"/>
      <c r="FYR122" s="516"/>
      <c r="FYS122" s="516"/>
      <c r="FYT122" s="516"/>
      <c r="FYU122" s="516"/>
      <c r="FYV122" s="516"/>
      <c r="FYW122" s="516"/>
      <c r="FYX122" s="516"/>
      <c r="FYY122" s="516"/>
      <c r="FYZ122" s="516"/>
      <c r="FZA122" s="516"/>
      <c r="FZB122" s="516"/>
      <c r="FZC122" s="516"/>
      <c r="FZD122" s="516"/>
      <c r="FZE122" s="516"/>
      <c r="FZF122" s="516"/>
      <c r="FZG122" s="516"/>
      <c r="FZH122" s="516"/>
      <c r="FZI122" s="516"/>
      <c r="FZJ122" s="516"/>
      <c r="FZK122" s="516"/>
      <c r="FZL122" s="516"/>
      <c r="FZM122" s="516"/>
      <c r="FZN122" s="516"/>
      <c r="FZO122" s="516"/>
      <c r="FZP122" s="516"/>
      <c r="FZQ122" s="516"/>
      <c r="FZR122" s="516"/>
      <c r="FZS122" s="516"/>
      <c r="FZT122" s="516"/>
      <c r="FZU122" s="516"/>
      <c r="FZV122" s="516"/>
      <c r="FZW122" s="516"/>
      <c r="FZX122" s="516"/>
      <c r="FZY122" s="516"/>
      <c r="FZZ122" s="516"/>
      <c r="GAA122" s="516"/>
      <c r="GAB122" s="516"/>
      <c r="GAC122" s="516"/>
      <c r="GAD122" s="516"/>
      <c r="GAE122" s="516"/>
      <c r="GAF122" s="516"/>
      <c r="GAG122" s="516"/>
      <c r="GAH122" s="516"/>
      <c r="GAI122" s="516"/>
      <c r="GAJ122" s="516"/>
      <c r="GAK122" s="516"/>
      <c r="GAL122" s="516"/>
      <c r="GAM122" s="516"/>
      <c r="GAN122" s="516"/>
      <c r="GAO122" s="516"/>
      <c r="GAP122" s="516"/>
      <c r="GAQ122" s="516"/>
      <c r="GAR122" s="516"/>
      <c r="GAS122" s="516"/>
      <c r="GAT122" s="516"/>
      <c r="GAU122" s="516"/>
      <c r="GAV122" s="516"/>
      <c r="GAW122" s="516"/>
      <c r="GAX122" s="516"/>
      <c r="GAY122" s="516"/>
      <c r="GAZ122" s="516"/>
      <c r="GBA122" s="516"/>
      <c r="GBB122" s="516"/>
      <c r="GBC122" s="516"/>
      <c r="GBD122" s="516"/>
      <c r="GBE122" s="516"/>
      <c r="GBF122" s="516"/>
      <c r="GBG122" s="516"/>
      <c r="GBH122" s="516"/>
      <c r="GBI122" s="516"/>
      <c r="GBJ122" s="516"/>
      <c r="GBK122" s="516"/>
      <c r="GBL122" s="516"/>
      <c r="GBM122" s="516"/>
      <c r="GBN122" s="516"/>
      <c r="GBO122" s="516"/>
      <c r="GBP122" s="516"/>
      <c r="GBQ122" s="516"/>
      <c r="GBR122" s="516"/>
      <c r="GBS122" s="516"/>
      <c r="GBT122" s="516"/>
      <c r="GBU122" s="516"/>
      <c r="GBV122" s="516"/>
      <c r="GBW122" s="516"/>
      <c r="GBX122" s="516"/>
      <c r="GBY122" s="516"/>
      <c r="GBZ122" s="516"/>
      <c r="GCA122" s="516"/>
      <c r="GCB122" s="516"/>
      <c r="GCC122" s="516"/>
      <c r="GCD122" s="516"/>
      <c r="GCE122" s="516"/>
      <c r="GCF122" s="516"/>
      <c r="GCG122" s="516"/>
      <c r="GCH122" s="516"/>
      <c r="GCI122" s="516"/>
      <c r="GCJ122" s="516"/>
      <c r="GCK122" s="516"/>
      <c r="GCL122" s="516"/>
      <c r="GCM122" s="516"/>
      <c r="GCN122" s="516"/>
      <c r="GCO122" s="516"/>
      <c r="GCP122" s="516"/>
      <c r="GCQ122" s="516"/>
      <c r="GCR122" s="516"/>
      <c r="GCS122" s="516"/>
      <c r="GCT122" s="516"/>
      <c r="GCU122" s="516"/>
      <c r="GCV122" s="516"/>
      <c r="GCW122" s="516"/>
      <c r="GCX122" s="516"/>
      <c r="GCY122" s="516"/>
      <c r="GCZ122" s="516"/>
      <c r="GDA122" s="516"/>
      <c r="GDB122" s="516"/>
      <c r="GDC122" s="516"/>
      <c r="GDD122" s="516"/>
      <c r="GDE122" s="516"/>
      <c r="GDF122" s="516"/>
      <c r="GDG122" s="516"/>
      <c r="GDH122" s="516"/>
      <c r="GDI122" s="516"/>
      <c r="GDJ122" s="516"/>
      <c r="GDK122" s="516"/>
      <c r="GDL122" s="516"/>
      <c r="GDM122" s="516"/>
      <c r="GDN122" s="516"/>
      <c r="GDO122" s="516"/>
      <c r="GDP122" s="516"/>
      <c r="GDQ122" s="516"/>
      <c r="GDR122" s="516"/>
      <c r="GDS122" s="516"/>
      <c r="GDT122" s="516"/>
      <c r="GDU122" s="516"/>
      <c r="GDV122" s="516"/>
      <c r="GDW122" s="516"/>
      <c r="GDX122" s="516"/>
      <c r="GDY122" s="516"/>
      <c r="GDZ122" s="516"/>
      <c r="GEA122" s="516"/>
      <c r="GEB122" s="516"/>
      <c r="GEC122" s="516"/>
      <c r="GED122" s="516"/>
      <c r="GEE122" s="516"/>
      <c r="GEF122" s="516"/>
      <c r="GEG122" s="516"/>
      <c r="GEH122" s="516"/>
      <c r="GEI122" s="516"/>
      <c r="GEJ122" s="516"/>
      <c r="GEK122" s="516"/>
      <c r="GEL122" s="516"/>
      <c r="GEM122" s="516"/>
      <c r="GEN122" s="516"/>
      <c r="GEO122" s="516"/>
      <c r="GEP122" s="516"/>
      <c r="GEQ122" s="516"/>
      <c r="GER122" s="516"/>
      <c r="GES122" s="516"/>
      <c r="GET122" s="516"/>
      <c r="GEU122" s="516"/>
      <c r="GEV122" s="516"/>
      <c r="GEW122" s="516"/>
      <c r="GEX122" s="516"/>
      <c r="GEY122" s="516"/>
      <c r="GEZ122" s="516"/>
      <c r="GFA122" s="516"/>
      <c r="GFB122" s="516"/>
      <c r="GFC122" s="516"/>
      <c r="GFD122" s="516"/>
      <c r="GFE122" s="516"/>
      <c r="GFF122" s="516"/>
      <c r="GFG122" s="516"/>
      <c r="GFH122" s="516"/>
      <c r="GFI122" s="516"/>
      <c r="GFJ122" s="516"/>
      <c r="GFK122" s="516"/>
      <c r="GFL122" s="516"/>
      <c r="GFM122" s="516"/>
      <c r="GFN122" s="516"/>
      <c r="GFO122" s="516"/>
      <c r="GFP122" s="516"/>
      <c r="GFQ122" s="516"/>
      <c r="GFR122" s="516"/>
      <c r="GFS122" s="516"/>
      <c r="GFT122" s="516"/>
      <c r="GFU122" s="516"/>
      <c r="GFV122" s="516"/>
      <c r="GFW122" s="516"/>
      <c r="GFX122" s="516"/>
      <c r="GFY122" s="516"/>
      <c r="GFZ122" s="516"/>
      <c r="GGA122" s="516"/>
      <c r="GGB122" s="516"/>
      <c r="GGC122" s="516"/>
      <c r="GGD122" s="516"/>
      <c r="GGE122" s="516"/>
      <c r="GGF122" s="516"/>
      <c r="GGG122" s="516"/>
      <c r="GGH122" s="516"/>
      <c r="GGI122" s="516"/>
      <c r="GGJ122" s="516"/>
      <c r="GGK122" s="516"/>
      <c r="GGL122" s="516"/>
      <c r="GGM122" s="516"/>
      <c r="GGN122" s="516"/>
      <c r="GGO122" s="516"/>
      <c r="GGP122" s="516"/>
      <c r="GGQ122" s="516"/>
      <c r="GGR122" s="516"/>
      <c r="GGS122" s="516"/>
      <c r="GGT122" s="516"/>
      <c r="GGU122" s="516"/>
      <c r="GGV122" s="516"/>
      <c r="GGW122" s="516"/>
      <c r="GGX122" s="516"/>
      <c r="GGY122" s="516"/>
      <c r="GGZ122" s="516"/>
      <c r="GHA122" s="516"/>
      <c r="GHB122" s="516"/>
      <c r="GHC122" s="516"/>
      <c r="GHD122" s="516"/>
      <c r="GHE122" s="516"/>
      <c r="GHF122" s="516"/>
      <c r="GHG122" s="516"/>
      <c r="GHH122" s="516"/>
      <c r="GHI122" s="516"/>
      <c r="GHJ122" s="516"/>
      <c r="GHK122" s="516"/>
      <c r="GHL122" s="516"/>
      <c r="GHM122" s="516"/>
      <c r="GHN122" s="516"/>
      <c r="GHO122" s="516"/>
      <c r="GHP122" s="516"/>
      <c r="GHQ122" s="516"/>
      <c r="GHR122" s="516"/>
      <c r="GHS122" s="516"/>
      <c r="GHT122" s="516"/>
      <c r="GHU122" s="516"/>
      <c r="GHV122" s="516"/>
      <c r="GHW122" s="516"/>
      <c r="GHX122" s="516"/>
      <c r="GHY122" s="516"/>
      <c r="GHZ122" s="516"/>
      <c r="GIA122" s="516"/>
      <c r="GIB122" s="516"/>
      <c r="GIC122" s="516"/>
      <c r="GID122" s="516"/>
      <c r="GIE122" s="516"/>
      <c r="GIF122" s="516"/>
      <c r="GIG122" s="516"/>
      <c r="GIH122" s="516"/>
      <c r="GII122" s="516"/>
      <c r="GIJ122" s="516"/>
      <c r="GIK122" s="516"/>
      <c r="GIL122" s="516"/>
      <c r="GIM122" s="516"/>
      <c r="GIN122" s="516"/>
      <c r="GIO122" s="516"/>
      <c r="GIP122" s="516"/>
      <c r="GIQ122" s="516"/>
      <c r="GIR122" s="516"/>
      <c r="GIS122" s="516"/>
      <c r="GIT122" s="516"/>
      <c r="GIU122" s="516"/>
      <c r="GIV122" s="516"/>
      <c r="GIW122" s="516"/>
      <c r="GIX122" s="516"/>
      <c r="GIY122" s="516"/>
      <c r="GIZ122" s="516"/>
      <c r="GJA122" s="516"/>
      <c r="GJB122" s="516"/>
      <c r="GJC122" s="516"/>
      <c r="GJD122" s="516"/>
      <c r="GJE122" s="516"/>
      <c r="GJF122" s="516"/>
      <c r="GJG122" s="516"/>
      <c r="GJH122" s="516"/>
      <c r="GJI122" s="516"/>
      <c r="GJJ122" s="516"/>
      <c r="GJK122" s="516"/>
      <c r="GJL122" s="516"/>
      <c r="GJM122" s="516"/>
      <c r="GJN122" s="516"/>
      <c r="GJO122" s="516"/>
      <c r="GJP122" s="516"/>
      <c r="GJQ122" s="516"/>
      <c r="GJR122" s="516"/>
      <c r="GJS122" s="516"/>
      <c r="GJT122" s="516"/>
      <c r="GJU122" s="516"/>
      <c r="GJV122" s="516"/>
      <c r="GJW122" s="516"/>
      <c r="GJX122" s="516"/>
      <c r="GJY122" s="516"/>
      <c r="GJZ122" s="516"/>
      <c r="GKA122" s="516"/>
      <c r="GKB122" s="516"/>
      <c r="GKC122" s="516"/>
      <c r="GKD122" s="516"/>
      <c r="GKE122" s="516"/>
      <c r="GKF122" s="516"/>
      <c r="GKG122" s="516"/>
      <c r="GKH122" s="516"/>
      <c r="GKI122" s="516"/>
      <c r="GKJ122" s="516"/>
      <c r="GKK122" s="516"/>
      <c r="GKL122" s="516"/>
      <c r="GKM122" s="516"/>
      <c r="GKN122" s="516"/>
      <c r="GKO122" s="516"/>
      <c r="GKP122" s="516"/>
      <c r="GKQ122" s="516"/>
      <c r="GKR122" s="516"/>
      <c r="GKS122" s="516"/>
      <c r="GKT122" s="516"/>
      <c r="GKU122" s="516"/>
      <c r="GKV122" s="516"/>
      <c r="GKW122" s="516"/>
      <c r="GKX122" s="516"/>
      <c r="GKY122" s="516"/>
      <c r="GKZ122" s="516"/>
      <c r="GLA122" s="516"/>
      <c r="GLB122" s="516"/>
      <c r="GLC122" s="516"/>
      <c r="GLD122" s="516"/>
      <c r="GLE122" s="516"/>
      <c r="GLF122" s="516"/>
      <c r="GLG122" s="516"/>
      <c r="GLH122" s="516"/>
      <c r="GLI122" s="516"/>
      <c r="GLJ122" s="516"/>
      <c r="GLK122" s="516"/>
      <c r="GLL122" s="516"/>
      <c r="GLM122" s="516"/>
      <c r="GLN122" s="516"/>
      <c r="GLO122" s="516"/>
      <c r="GLP122" s="516"/>
      <c r="GLQ122" s="516"/>
      <c r="GLR122" s="516"/>
      <c r="GLS122" s="516"/>
      <c r="GLT122" s="516"/>
      <c r="GLU122" s="516"/>
      <c r="GLV122" s="516"/>
      <c r="GLW122" s="516"/>
      <c r="GLX122" s="516"/>
      <c r="GLY122" s="516"/>
      <c r="GLZ122" s="516"/>
      <c r="GMA122" s="516"/>
      <c r="GMB122" s="516"/>
      <c r="GMC122" s="516"/>
      <c r="GMD122" s="516"/>
      <c r="GME122" s="516"/>
      <c r="GMF122" s="516"/>
      <c r="GMG122" s="516"/>
      <c r="GMH122" s="516"/>
      <c r="GMI122" s="516"/>
      <c r="GMJ122" s="516"/>
      <c r="GMK122" s="516"/>
      <c r="GML122" s="516"/>
      <c r="GMM122" s="516"/>
      <c r="GMN122" s="516"/>
      <c r="GMO122" s="516"/>
      <c r="GMP122" s="516"/>
      <c r="GMQ122" s="516"/>
      <c r="GMR122" s="516"/>
      <c r="GMS122" s="516"/>
      <c r="GMT122" s="516"/>
      <c r="GMU122" s="516"/>
      <c r="GMV122" s="516"/>
      <c r="GMW122" s="516"/>
      <c r="GMX122" s="516"/>
      <c r="GMY122" s="516"/>
      <c r="GMZ122" s="516"/>
      <c r="GNA122" s="516"/>
      <c r="GNB122" s="516"/>
      <c r="GNC122" s="516"/>
      <c r="GND122" s="516"/>
      <c r="GNE122" s="516"/>
      <c r="GNF122" s="516"/>
      <c r="GNG122" s="516"/>
      <c r="GNH122" s="516"/>
      <c r="GNI122" s="516"/>
      <c r="GNJ122" s="516"/>
      <c r="GNK122" s="516"/>
      <c r="GNL122" s="516"/>
      <c r="GNM122" s="516"/>
      <c r="GNN122" s="516"/>
      <c r="GNO122" s="516"/>
      <c r="GNP122" s="516"/>
      <c r="GNQ122" s="516"/>
      <c r="GNR122" s="516"/>
      <c r="GNS122" s="516"/>
      <c r="GNT122" s="516"/>
      <c r="GNU122" s="516"/>
      <c r="GNV122" s="516"/>
      <c r="GNW122" s="516"/>
      <c r="GNX122" s="516"/>
      <c r="GNY122" s="516"/>
      <c r="GNZ122" s="516"/>
      <c r="GOA122" s="516"/>
      <c r="GOB122" s="516"/>
      <c r="GOC122" s="516"/>
      <c r="GOD122" s="516"/>
      <c r="GOE122" s="516"/>
      <c r="GOF122" s="516"/>
      <c r="GOG122" s="516"/>
      <c r="GOH122" s="516"/>
      <c r="GOI122" s="516"/>
      <c r="GOJ122" s="516"/>
      <c r="GOK122" s="516"/>
      <c r="GOL122" s="516"/>
      <c r="GOM122" s="516"/>
      <c r="GON122" s="516"/>
      <c r="GOO122" s="516"/>
      <c r="GOP122" s="516"/>
      <c r="GOQ122" s="516"/>
      <c r="GOR122" s="516"/>
      <c r="GOS122" s="516"/>
      <c r="GOT122" s="516"/>
      <c r="GOU122" s="516"/>
      <c r="GOV122" s="516"/>
      <c r="GOW122" s="516"/>
      <c r="GOX122" s="516"/>
      <c r="GOY122" s="516"/>
      <c r="GOZ122" s="516"/>
      <c r="GPA122" s="516"/>
      <c r="GPB122" s="516"/>
      <c r="GPC122" s="516"/>
      <c r="GPD122" s="516"/>
      <c r="GPE122" s="516"/>
      <c r="GPF122" s="516"/>
      <c r="GPG122" s="516"/>
      <c r="GPH122" s="516"/>
      <c r="GPI122" s="516"/>
      <c r="GPJ122" s="516"/>
      <c r="GPK122" s="516"/>
      <c r="GPL122" s="516"/>
      <c r="GPM122" s="516"/>
      <c r="GPN122" s="516"/>
      <c r="GPO122" s="516"/>
      <c r="GPP122" s="516"/>
      <c r="GPQ122" s="516"/>
      <c r="GPR122" s="516"/>
      <c r="GPS122" s="516"/>
      <c r="GPT122" s="516"/>
      <c r="GPU122" s="516"/>
      <c r="GPV122" s="516"/>
      <c r="GPW122" s="516"/>
      <c r="GPX122" s="516"/>
      <c r="GPY122" s="516"/>
      <c r="GPZ122" s="516"/>
      <c r="GQA122" s="516"/>
      <c r="GQB122" s="516"/>
      <c r="GQC122" s="516"/>
      <c r="GQD122" s="516"/>
      <c r="GQE122" s="516"/>
      <c r="GQF122" s="516"/>
      <c r="GQG122" s="516"/>
      <c r="GQH122" s="516"/>
      <c r="GQI122" s="516"/>
      <c r="GQJ122" s="516"/>
      <c r="GQK122" s="516"/>
      <c r="GQL122" s="516"/>
      <c r="GQM122" s="516"/>
      <c r="GQN122" s="516"/>
      <c r="GQO122" s="516"/>
      <c r="GQP122" s="516"/>
      <c r="GQQ122" s="516"/>
      <c r="GQR122" s="516"/>
      <c r="GQS122" s="516"/>
      <c r="GQT122" s="516"/>
      <c r="GQU122" s="516"/>
      <c r="GQV122" s="516"/>
      <c r="GQW122" s="516"/>
      <c r="GQX122" s="516"/>
      <c r="GQY122" s="516"/>
      <c r="GQZ122" s="516"/>
      <c r="GRA122" s="516"/>
      <c r="GRB122" s="516"/>
      <c r="GRC122" s="516"/>
      <c r="GRD122" s="516"/>
      <c r="GRE122" s="516"/>
      <c r="GRF122" s="516"/>
      <c r="GRG122" s="516"/>
      <c r="GRH122" s="516"/>
      <c r="GRI122" s="516"/>
      <c r="GRJ122" s="516"/>
      <c r="GRK122" s="516"/>
      <c r="GRL122" s="516"/>
      <c r="GRM122" s="516"/>
      <c r="GRN122" s="516"/>
      <c r="GRO122" s="516"/>
      <c r="GRP122" s="516"/>
      <c r="GRQ122" s="516"/>
      <c r="GRR122" s="516"/>
      <c r="GRS122" s="516"/>
      <c r="GRT122" s="516"/>
      <c r="GRU122" s="516"/>
      <c r="GRV122" s="516"/>
      <c r="GRW122" s="516"/>
      <c r="GRX122" s="516"/>
      <c r="GRY122" s="516"/>
      <c r="GRZ122" s="516"/>
      <c r="GSA122" s="516"/>
      <c r="GSB122" s="516"/>
      <c r="GSC122" s="516"/>
      <c r="GSD122" s="516"/>
      <c r="GSE122" s="516"/>
      <c r="GSF122" s="516"/>
      <c r="GSG122" s="516"/>
      <c r="GSH122" s="516"/>
      <c r="GSI122" s="516"/>
      <c r="GSJ122" s="516"/>
      <c r="GSK122" s="516"/>
      <c r="GSL122" s="516"/>
      <c r="GSM122" s="516"/>
      <c r="GSN122" s="516"/>
      <c r="GSO122" s="516"/>
      <c r="GSP122" s="516"/>
      <c r="GSQ122" s="516"/>
      <c r="GSR122" s="516"/>
      <c r="GSS122" s="516"/>
      <c r="GST122" s="516"/>
      <c r="GSU122" s="516"/>
      <c r="GSV122" s="516"/>
      <c r="GSW122" s="516"/>
      <c r="GSX122" s="516"/>
      <c r="GSY122" s="516"/>
      <c r="GSZ122" s="516"/>
      <c r="GTA122" s="516"/>
      <c r="GTB122" s="516"/>
      <c r="GTC122" s="516"/>
      <c r="GTD122" s="516"/>
      <c r="GTE122" s="516"/>
      <c r="GTF122" s="516"/>
      <c r="GTG122" s="516"/>
      <c r="GTH122" s="516"/>
      <c r="GTI122" s="516"/>
      <c r="GTJ122" s="516"/>
      <c r="GTK122" s="516"/>
      <c r="GTL122" s="516"/>
      <c r="GTM122" s="516"/>
      <c r="GTN122" s="516"/>
      <c r="GTO122" s="516"/>
      <c r="GTP122" s="516"/>
      <c r="GTQ122" s="516"/>
      <c r="GTR122" s="516"/>
      <c r="GTS122" s="516"/>
      <c r="GTT122" s="516"/>
      <c r="GTU122" s="516"/>
      <c r="GTV122" s="516"/>
      <c r="GTW122" s="516"/>
      <c r="GTX122" s="516"/>
      <c r="GTY122" s="516"/>
      <c r="GTZ122" s="516"/>
      <c r="GUA122" s="516"/>
      <c r="GUB122" s="516"/>
      <c r="GUC122" s="516"/>
      <c r="GUD122" s="516"/>
      <c r="GUE122" s="516"/>
      <c r="GUF122" s="516"/>
      <c r="GUG122" s="516"/>
      <c r="GUH122" s="516"/>
      <c r="GUI122" s="516"/>
      <c r="GUJ122" s="516"/>
      <c r="GUK122" s="516"/>
      <c r="GUL122" s="516"/>
      <c r="GUM122" s="516"/>
      <c r="GUN122" s="516"/>
      <c r="GUO122" s="516"/>
      <c r="GUP122" s="516"/>
      <c r="GUQ122" s="516"/>
      <c r="GUR122" s="516"/>
      <c r="GUS122" s="516"/>
      <c r="GUT122" s="516"/>
      <c r="GUU122" s="516"/>
      <c r="GUV122" s="516"/>
      <c r="GUW122" s="516"/>
      <c r="GUX122" s="516"/>
      <c r="GUY122" s="516"/>
      <c r="GUZ122" s="516"/>
      <c r="GVA122" s="516"/>
      <c r="GVB122" s="516"/>
      <c r="GVC122" s="516"/>
      <c r="GVD122" s="516"/>
      <c r="GVE122" s="516"/>
      <c r="GVF122" s="516"/>
      <c r="GVG122" s="516"/>
      <c r="GVH122" s="516"/>
      <c r="GVI122" s="516"/>
      <c r="GVJ122" s="516"/>
      <c r="GVK122" s="516"/>
      <c r="GVL122" s="516"/>
      <c r="GVM122" s="516"/>
      <c r="GVN122" s="516"/>
      <c r="GVO122" s="516"/>
      <c r="GVP122" s="516"/>
      <c r="GVQ122" s="516"/>
      <c r="GVR122" s="516"/>
      <c r="GVS122" s="516"/>
      <c r="GVT122" s="516"/>
      <c r="GVU122" s="516"/>
      <c r="GVV122" s="516"/>
      <c r="GVW122" s="516"/>
      <c r="GVX122" s="516"/>
      <c r="GVY122" s="516"/>
      <c r="GVZ122" s="516"/>
      <c r="GWA122" s="516"/>
      <c r="GWB122" s="516"/>
      <c r="GWC122" s="516"/>
      <c r="GWD122" s="516"/>
      <c r="GWE122" s="516"/>
      <c r="GWF122" s="516"/>
      <c r="GWG122" s="516"/>
      <c r="GWH122" s="516"/>
      <c r="GWI122" s="516"/>
      <c r="GWJ122" s="516"/>
      <c r="GWK122" s="516"/>
      <c r="GWL122" s="516"/>
      <c r="GWM122" s="516"/>
      <c r="GWN122" s="516"/>
      <c r="GWO122" s="516"/>
      <c r="GWP122" s="516"/>
      <c r="GWQ122" s="516"/>
      <c r="GWR122" s="516"/>
      <c r="GWS122" s="516"/>
      <c r="GWT122" s="516"/>
      <c r="GWU122" s="516"/>
      <c r="GWV122" s="516"/>
      <c r="GWW122" s="516"/>
      <c r="GWX122" s="516"/>
      <c r="GWY122" s="516"/>
      <c r="GWZ122" s="516"/>
      <c r="GXA122" s="516"/>
      <c r="GXB122" s="516"/>
      <c r="GXC122" s="516"/>
      <c r="GXD122" s="516"/>
      <c r="GXE122" s="516"/>
      <c r="GXF122" s="516"/>
      <c r="GXG122" s="516"/>
      <c r="GXH122" s="516"/>
      <c r="GXI122" s="516"/>
      <c r="GXJ122" s="516"/>
      <c r="GXK122" s="516"/>
      <c r="GXL122" s="516"/>
      <c r="GXM122" s="516"/>
      <c r="GXN122" s="516"/>
      <c r="GXO122" s="516"/>
      <c r="GXP122" s="516"/>
      <c r="GXQ122" s="516"/>
      <c r="GXR122" s="516"/>
      <c r="GXS122" s="516"/>
      <c r="GXT122" s="516"/>
      <c r="GXU122" s="516"/>
      <c r="GXV122" s="516"/>
      <c r="GXW122" s="516"/>
      <c r="GXX122" s="516"/>
      <c r="GXY122" s="516"/>
      <c r="GXZ122" s="516"/>
      <c r="GYA122" s="516"/>
      <c r="GYB122" s="516"/>
      <c r="GYC122" s="516"/>
      <c r="GYD122" s="516"/>
      <c r="GYE122" s="516"/>
      <c r="GYF122" s="516"/>
      <c r="GYG122" s="516"/>
      <c r="GYH122" s="516"/>
      <c r="GYI122" s="516"/>
      <c r="GYJ122" s="516"/>
      <c r="GYK122" s="516"/>
      <c r="GYL122" s="516"/>
      <c r="GYM122" s="516"/>
      <c r="GYN122" s="516"/>
      <c r="GYO122" s="516"/>
      <c r="GYP122" s="516"/>
      <c r="GYQ122" s="516"/>
      <c r="GYR122" s="516"/>
      <c r="GYS122" s="516"/>
      <c r="GYT122" s="516"/>
      <c r="GYU122" s="516"/>
      <c r="GYV122" s="516"/>
      <c r="GYW122" s="516"/>
      <c r="GYX122" s="516"/>
      <c r="GYY122" s="516"/>
      <c r="GYZ122" s="516"/>
      <c r="GZA122" s="516"/>
      <c r="GZB122" s="516"/>
      <c r="GZC122" s="516"/>
      <c r="GZD122" s="516"/>
      <c r="GZE122" s="516"/>
      <c r="GZF122" s="516"/>
      <c r="GZG122" s="516"/>
      <c r="GZH122" s="516"/>
      <c r="GZI122" s="516"/>
      <c r="GZJ122" s="516"/>
      <c r="GZK122" s="516"/>
      <c r="GZL122" s="516"/>
      <c r="GZM122" s="516"/>
      <c r="GZN122" s="516"/>
      <c r="GZO122" s="516"/>
      <c r="GZP122" s="516"/>
      <c r="GZQ122" s="516"/>
      <c r="GZR122" s="516"/>
      <c r="GZS122" s="516"/>
      <c r="GZT122" s="516"/>
      <c r="GZU122" s="516"/>
      <c r="GZV122" s="516"/>
      <c r="GZW122" s="516"/>
      <c r="GZX122" s="516"/>
      <c r="GZY122" s="516"/>
      <c r="GZZ122" s="516"/>
      <c r="HAA122" s="516"/>
      <c r="HAB122" s="516"/>
      <c r="HAC122" s="516"/>
      <c r="HAD122" s="516"/>
      <c r="HAE122" s="516"/>
      <c r="HAF122" s="516"/>
      <c r="HAG122" s="516"/>
      <c r="HAH122" s="516"/>
      <c r="HAI122" s="516"/>
      <c r="HAJ122" s="516"/>
      <c r="HAK122" s="516"/>
      <c r="HAL122" s="516"/>
      <c r="HAM122" s="516"/>
      <c r="HAN122" s="516"/>
      <c r="HAO122" s="516"/>
      <c r="HAP122" s="516"/>
      <c r="HAQ122" s="516"/>
      <c r="HAR122" s="516"/>
      <c r="HAS122" s="516"/>
      <c r="HAT122" s="516"/>
      <c r="HAU122" s="516"/>
      <c r="HAV122" s="516"/>
      <c r="HAW122" s="516"/>
      <c r="HAX122" s="516"/>
      <c r="HAY122" s="516"/>
      <c r="HAZ122" s="516"/>
      <c r="HBA122" s="516"/>
      <c r="HBB122" s="516"/>
      <c r="HBC122" s="516"/>
      <c r="HBD122" s="516"/>
      <c r="HBE122" s="516"/>
      <c r="HBF122" s="516"/>
      <c r="HBG122" s="516"/>
      <c r="HBH122" s="516"/>
      <c r="HBI122" s="516"/>
      <c r="HBJ122" s="516"/>
      <c r="HBK122" s="516"/>
      <c r="HBL122" s="516"/>
      <c r="HBM122" s="516"/>
      <c r="HBN122" s="516"/>
      <c r="HBO122" s="516"/>
      <c r="HBP122" s="516"/>
      <c r="HBQ122" s="516"/>
      <c r="HBR122" s="516"/>
      <c r="HBS122" s="516"/>
      <c r="HBT122" s="516"/>
      <c r="HBU122" s="516"/>
      <c r="HBV122" s="516"/>
      <c r="HBW122" s="516"/>
      <c r="HBX122" s="516"/>
      <c r="HBY122" s="516"/>
      <c r="HBZ122" s="516"/>
      <c r="HCA122" s="516"/>
      <c r="HCB122" s="516"/>
      <c r="HCC122" s="516"/>
      <c r="HCD122" s="516"/>
      <c r="HCE122" s="516"/>
      <c r="HCF122" s="516"/>
      <c r="HCG122" s="516"/>
      <c r="HCH122" s="516"/>
      <c r="HCI122" s="516"/>
      <c r="HCJ122" s="516"/>
      <c r="HCK122" s="516"/>
      <c r="HCL122" s="516"/>
      <c r="HCM122" s="516"/>
      <c r="HCN122" s="516"/>
      <c r="HCO122" s="516"/>
      <c r="HCP122" s="516"/>
      <c r="HCQ122" s="516"/>
      <c r="HCR122" s="516"/>
      <c r="HCS122" s="516"/>
      <c r="HCT122" s="516"/>
      <c r="HCU122" s="516"/>
      <c r="HCV122" s="516"/>
      <c r="HCW122" s="516"/>
      <c r="HCX122" s="516"/>
      <c r="HCY122" s="516"/>
      <c r="HCZ122" s="516"/>
      <c r="HDA122" s="516"/>
      <c r="HDB122" s="516"/>
      <c r="HDC122" s="516"/>
      <c r="HDD122" s="516"/>
      <c r="HDE122" s="516"/>
      <c r="HDF122" s="516"/>
      <c r="HDG122" s="516"/>
      <c r="HDH122" s="516"/>
      <c r="HDI122" s="516"/>
      <c r="HDJ122" s="516"/>
      <c r="HDK122" s="516"/>
      <c r="HDL122" s="516"/>
      <c r="HDM122" s="516"/>
      <c r="HDN122" s="516"/>
      <c r="HDO122" s="516"/>
      <c r="HDP122" s="516"/>
      <c r="HDQ122" s="516"/>
      <c r="HDR122" s="516"/>
      <c r="HDS122" s="516"/>
      <c r="HDT122" s="516"/>
      <c r="HDU122" s="516"/>
      <c r="HDV122" s="516"/>
      <c r="HDW122" s="516"/>
      <c r="HDX122" s="516"/>
      <c r="HDY122" s="516"/>
      <c r="HDZ122" s="516"/>
      <c r="HEA122" s="516"/>
      <c r="HEB122" s="516"/>
      <c r="HEC122" s="516"/>
      <c r="HED122" s="516"/>
      <c r="HEE122" s="516"/>
      <c r="HEF122" s="516"/>
      <c r="HEG122" s="516"/>
      <c r="HEH122" s="516"/>
      <c r="HEI122" s="516"/>
      <c r="HEJ122" s="516"/>
      <c r="HEK122" s="516"/>
      <c r="HEL122" s="516"/>
      <c r="HEM122" s="516"/>
      <c r="HEN122" s="516"/>
      <c r="HEO122" s="516"/>
      <c r="HEP122" s="516"/>
      <c r="HEQ122" s="516"/>
      <c r="HER122" s="516"/>
      <c r="HES122" s="516"/>
      <c r="HET122" s="516"/>
      <c r="HEU122" s="516"/>
      <c r="HEV122" s="516"/>
      <c r="HEW122" s="516"/>
      <c r="HEX122" s="516"/>
      <c r="HEY122" s="516"/>
      <c r="HEZ122" s="516"/>
      <c r="HFA122" s="516"/>
      <c r="HFB122" s="516"/>
      <c r="HFC122" s="516"/>
      <c r="HFD122" s="516"/>
      <c r="HFE122" s="516"/>
      <c r="HFF122" s="516"/>
      <c r="HFG122" s="516"/>
      <c r="HFH122" s="516"/>
      <c r="HFI122" s="516"/>
      <c r="HFJ122" s="516"/>
      <c r="HFK122" s="516"/>
      <c r="HFL122" s="516"/>
      <c r="HFM122" s="516"/>
      <c r="HFN122" s="516"/>
      <c r="HFO122" s="516"/>
      <c r="HFP122" s="516"/>
      <c r="HFQ122" s="516"/>
      <c r="HFR122" s="516"/>
      <c r="HFS122" s="516"/>
      <c r="HFT122" s="516"/>
      <c r="HFU122" s="516"/>
      <c r="HFV122" s="516"/>
      <c r="HFW122" s="516"/>
      <c r="HFX122" s="516"/>
      <c r="HFY122" s="516"/>
      <c r="HFZ122" s="516"/>
      <c r="HGA122" s="516"/>
      <c r="HGB122" s="516"/>
      <c r="HGC122" s="516"/>
      <c r="HGD122" s="516"/>
      <c r="HGE122" s="516"/>
      <c r="HGF122" s="516"/>
      <c r="HGG122" s="516"/>
      <c r="HGH122" s="516"/>
      <c r="HGI122" s="516"/>
      <c r="HGJ122" s="516"/>
      <c r="HGK122" s="516"/>
      <c r="HGL122" s="516"/>
      <c r="HGM122" s="516"/>
      <c r="HGN122" s="516"/>
      <c r="HGO122" s="516"/>
      <c r="HGP122" s="516"/>
      <c r="HGQ122" s="516"/>
      <c r="HGR122" s="516"/>
      <c r="HGS122" s="516"/>
      <c r="HGT122" s="516"/>
      <c r="HGU122" s="516"/>
      <c r="HGV122" s="516"/>
      <c r="HGW122" s="516"/>
      <c r="HGX122" s="516"/>
      <c r="HGY122" s="516"/>
      <c r="HGZ122" s="516"/>
      <c r="HHA122" s="516"/>
      <c r="HHB122" s="516"/>
      <c r="HHC122" s="516"/>
      <c r="HHD122" s="516"/>
      <c r="HHE122" s="516"/>
      <c r="HHF122" s="516"/>
      <c r="HHG122" s="516"/>
      <c r="HHH122" s="516"/>
      <c r="HHI122" s="516"/>
      <c r="HHJ122" s="516"/>
      <c r="HHK122" s="516"/>
      <c r="HHL122" s="516"/>
      <c r="HHM122" s="516"/>
      <c r="HHN122" s="516"/>
      <c r="HHO122" s="516"/>
      <c r="HHP122" s="516"/>
      <c r="HHQ122" s="516"/>
      <c r="HHR122" s="516"/>
      <c r="HHS122" s="516"/>
      <c r="HHT122" s="516"/>
      <c r="HHU122" s="516"/>
      <c r="HHV122" s="516"/>
      <c r="HHW122" s="516"/>
      <c r="HHX122" s="516"/>
      <c r="HHY122" s="516"/>
      <c r="HHZ122" s="516"/>
      <c r="HIA122" s="516"/>
      <c r="HIB122" s="516"/>
      <c r="HIC122" s="516"/>
      <c r="HID122" s="516"/>
      <c r="HIE122" s="516"/>
      <c r="HIF122" s="516"/>
      <c r="HIG122" s="516"/>
      <c r="HIH122" s="516"/>
      <c r="HII122" s="516"/>
      <c r="HIJ122" s="516"/>
      <c r="HIK122" s="516"/>
      <c r="HIL122" s="516"/>
      <c r="HIM122" s="516"/>
      <c r="HIN122" s="516"/>
      <c r="HIO122" s="516"/>
      <c r="HIP122" s="516"/>
      <c r="HIQ122" s="516"/>
      <c r="HIR122" s="516"/>
      <c r="HIS122" s="516"/>
      <c r="HIT122" s="516"/>
      <c r="HIU122" s="516"/>
      <c r="HIV122" s="516"/>
      <c r="HIW122" s="516"/>
      <c r="HIX122" s="516"/>
      <c r="HIY122" s="516"/>
      <c r="HIZ122" s="516"/>
      <c r="HJA122" s="516"/>
      <c r="HJB122" s="516"/>
      <c r="HJC122" s="516"/>
      <c r="HJD122" s="516"/>
      <c r="HJE122" s="516"/>
      <c r="HJF122" s="516"/>
      <c r="HJG122" s="516"/>
      <c r="HJH122" s="516"/>
      <c r="HJI122" s="516"/>
      <c r="HJJ122" s="516"/>
      <c r="HJK122" s="516"/>
      <c r="HJL122" s="516"/>
      <c r="HJM122" s="516"/>
      <c r="HJN122" s="516"/>
      <c r="HJO122" s="516"/>
      <c r="HJP122" s="516"/>
      <c r="HJQ122" s="516"/>
      <c r="HJR122" s="516"/>
      <c r="HJS122" s="516"/>
      <c r="HJT122" s="516"/>
      <c r="HJU122" s="516"/>
      <c r="HJV122" s="516"/>
      <c r="HJW122" s="516"/>
      <c r="HJX122" s="516"/>
      <c r="HJY122" s="516"/>
      <c r="HJZ122" s="516"/>
      <c r="HKA122" s="516"/>
      <c r="HKB122" s="516"/>
      <c r="HKC122" s="516"/>
      <c r="HKD122" s="516"/>
      <c r="HKE122" s="516"/>
      <c r="HKF122" s="516"/>
      <c r="HKG122" s="516"/>
      <c r="HKH122" s="516"/>
      <c r="HKI122" s="516"/>
      <c r="HKJ122" s="516"/>
      <c r="HKK122" s="516"/>
      <c r="HKL122" s="516"/>
      <c r="HKM122" s="516"/>
      <c r="HKN122" s="516"/>
      <c r="HKO122" s="516"/>
      <c r="HKP122" s="516"/>
      <c r="HKQ122" s="516"/>
      <c r="HKR122" s="516"/>
      <c r="HKS122" s="516"/>
      <c r="HKT122" s="516"/>
      <c r="HKU122" s="516"/>
      <c r="HKV122" s="516"/>
      <c r="HKW122" s="516"/>
      <c r="HKX122" s="516"/>
      <c r="HKY122" s="516"/>
      <c r="HKZ122" s="516"/>
      <c r="HLA122" s="516"/>
      <c r="HLB122" s="516"/>
      <c r="HLC122" s="516"/>
      <c r="HLD122" s="516"/>
      <c r="HLE122" s="516"/>
      <c r="HLF122" s="516"/>
      <c r="HLG122" s="516"/>
      <c r="HLH122" s="516"/>
      <c r="HLI122" s="516"/>
      <c r="HLJ122" s="516"/>
      <c r="HLK122" s="516"/>
      <c r="HLL122" s="516"/>
      <c r="HLM122" s="516"/>
      <c r="HLN122" s="516"/>
      <c r="HLO122" s="516"/>
      <c r="HLP122" s="516"/>
      <c r="HLQ122" s="516"/>
      <c r="HLR122" s="516"/>
      <c r="HLS122" s="516"/>
      <c r="HLT122" s="516"/>
      <c r="HLU122" s="516"/>
      <c r="HLV122" s="516"/>
      <c r="HLW122" s="516"/>
      <c r="HLX122" s="516"/>
      <c r="HLY122" s="516"/>
      <c r="HLZ122" s="516"/>
      <c r="HMA122" s="516"/>
      <c r="HMB122" s="516"/>
      <c r="HMC122" s="516"/>
      <c r="HMD122" s="516"/>
      <c r="HME122" s="516"/>
      <c r="HMF122" s="516"/>
      <c r="HMG122" s="516"/>
      <c r="HMH122" s="516"/>
      <c r="HMI122" s="516"/>
      <c r="HMJ122" s="516"/>
      <c r="HMK122" s="516"/>
      <c r="HML122" s="516"/>
      <c r="HMM122" s="516"/>
      <c r="HMN122" s="516"/>
      <c r="HMO122" s="516"/>
      <c r="HMP122" s="516"/>
      <c r="HMQ122" s="516"/>
      <c r="HMR122" s="516"/>
      <c r="HMS122" s="516"/>
      <c r="HMT122" s="516"/>
      <c r="HMU122" s="516"/>
      <c r="HMV122" s="516"/>
      <c r="HMW122" s="516"/>
      <c r="HMX122" s="516"/>
      <c r="HMY122" s="516"/>
      <c r="HMZ122" s="516"/>
      <c r="HNA122" s="516"/>
      <c r="HNB122" s="516"/>
      <c r="HNC122" s="516"/>
      <c r="HND122" s="516"/>
      <c r="HNE122" s="516"/>
      <c r="HNF122" s="516"/>
      <c r="HNG122" s="516"/>
      <c r="HNH122" s="516"/>
      <c r="HNI122" s="516"/>
      <c r="HNJ122" s="516"/>
      <c r="HNK122" s="516"/>
      <c r="HNL122" s="516"/>
      <c r="HNM122" s="516"/>
      <c r="HNN122" s="516"/>
      <c r="HNO122" s="516"/>
      <c r="HNP122" s="516"/>
      <c r="HNQ122" s="516"/>
      <c r="HNR122" s="516"/>
      <c r="HNS122" s="516"/>
      <c r="HNT122" s="516"/>
      <c r="HNU122" s="516"/>
      <c r="HNV122" s="516"/>
      <c r="HNW122" s="516"/>
      <c r="HNX122" s="516"/>
      <c r="HNY122" s="516"/>
      <c r="HNZ122" s="516"/>
      <c r="HOA122" s="516"/>
      <c r="HOB122" s="516"/>
      <c r="HOC122" s="516"/>
      <c r="HOD122" s="516"/>
      <c r="HOE122" s="516"/>
      <c r="HOF122" s="516"/>
      <c r="HOG122" s="516"/>
      <c r="HOH122" s="516"/>
      <c r="HOI122" s="516"/>
      <c r="HOJ122" s="516"/>
      <c r="HOK122" s="516"/>
      <c r="HOL122" s="516"/>
      <c r="HOM122" s="516"/>
      <c r="HON122" s="516"/>
      <c r="HOO122" s="516"/>
      <c r="HOP122" s="516"/>
      <c r="HOQ122" s="516"/>
      <c r="HOR122" s="516"/>
      <c r="HOS122" s="516"/>
      <c r="HOT122" s="516"/>
      <c r="HOU122" s="516"/>
      <c r="HOV122" s="516"/>
      <c r="HOW122" s="516"/>
      <c r="HOX122" s="516"/>
      <c r="HOY122" s="516"/>
      <c r="HOZ122" s="516"/>
      <c r="HPA122" s="516"/>
      <c r="HPB122" s="516"/>
      <c r="HPC122" s="516"/>
      <c r="HPD122" s="516"/>
      <c r="HPE122" s="516"/>
      <c r="HPF122" s="516"/>
      <c r="HPG122" s="516"/>
      <c r="HPH122" s="516"/>
      <c r="HPI122" s="516"/>
      <c r="HPJ122" s="516"/>
      <c r="HPK122" s="516"/>
      <c r="HPL122" s="516"/>
      <c r="HPM122" s="516"/>
      <c r="HPN122" s="516"/>
      <c r="HPO122" s="516"/>
      <c r="HPP122" s="516"/>
      <c r="HPQ122" s="516"/>
      <c r="HPR122" s="516"/>
      <c r="HPS122" s="516"/>
      <c r="HPT122" s="516"/>
      <c r="HPU122" s="516"/>
      <c r="HPV122" s="516"/>
      <c r="HPW122" s="516"/>
      <c r="HPX122" s="516"/>
      <c r="HPY122" s="516"/>
      <c r="HPZ122" s="516"/>
      <c r="HQA122" s="516"/>
      <c r="HQB122" s="516"/>
      <c r="HQC122" s="516"/>
      <c r="HQD122" s="516"/>
      <c r="HQE122" s="516"/>
      <c r="HQF122" s="516"/>
      <c r="HQG122" s="516"/>
      <c r="HQH122" s="516"/>
      <c r="HQI122" s="516"/>
      <c r="HQJ122" s="516"/>
      <c r="HQK122" s="516"/>
      <c r="HQL122" s="516"/>
      <c r="HQM122" s="516"/>
      <c r="HQN122" s="516"/>
      <c r="HQO122" s="516"/>
      <c r="HQP122" s="516"/>
      <c r="HQQ122" s="516"/>
      <c r="HQR122" s="516"/>
      <c r="HQS122" s="516"/>
      <c r="HQT122" s="516"/>
      <c r="HQU122" s="516"/>
      <c r="HQV122" s="516"/>
      <c r="HQW122" s="516"/>
      <c r="HQX122" s="516"/>
      <c r="HQY122" s="516"/>
      <c r="HQZ122" s="516"/>
      <c r="HRA122" s="516"/>
      <c r="HRB122" s="516"/>
      <c r="HRC122" s="516"/>
      <c r="HRD122" s="516"/>
      <c r="HRE122" s="516"/>
      <c r="HRF122" s="516"/>
      <c r="HRG122" s="516"/>
      <c r="HRH122" s="516"/>
      <c r="HRI122" s="516"/>
      <c r="HRJ122" s="516"/>
      <c r="HRK122" s="516"/>
      <c r="HRL122" s="516"/>
      <c r="HRM122" s="516"/>
      <c r="HRN122" s="516"/>
      <c r="HRO122" s="516"/>
      <c r="HRP122" s="516"/>
      <c r="HRQ122" s="516"/>
      <c r="HRR122" s="516"/>
      <c r="HRS122" s="516"/>
      <c r="HRT122" s="516"/>
      <c r="HRU122" s="516"/>
      <c r="HRV122" s="516"/>
      <c r="HRW122" s="516"/>
      <c r="HRX122" s="516"/>
      <c r="HRY122" s="516"/>
      <c r="HRZ122" s="516"/>
      <c r="HSA122" s="516"/>
      <c r="HSB122" s="516"/>
      <c r="HSC122" s="516"/>
      <c r="HSD122" s="516"/>
      <c r="HSE122" s="516"/>
      <c r="HSF122" s="516"/>
      <c r="HSG122" s="516"/>
      <c r="HSH122" s="516"/>
      <c r="HSI122" s="516"/>
      <c r="HSJ122" s="516"/>
      <c r="HSK122" s="516"/>
      <c r="HSL122" s="516"/>
      <c r="HSM122" s="516"/>
      <c r="HSN122" s="516"/>
      <c r="HSO122" s="516"/>
      <c r="HSP122" s="516"/>
      <c r="HSQ122" s="516"/>
      <c r="HSR122" s="516"/>
      <c r="HSS122" s="516"/>
      <c r="HST122" s="516"/>
      <c r="HSU122" s="516"/>
      <c r="HSV122" s="516"/>
      <c r="HSW122" s="516"/>
      <c r="HSX122" s="516"/>
      <c r="HSY122" s="516"/>
      <c r="HSZ122" s="516"/>
      <c r="HTA122" s="516"/>
      <c r="HTB122" s="516"/>
      <c r="HTC122" s="516"/>
      <c r="HTD122" s="516"/>
      <c r="HTE122" s="516"/>
      <c r="HTF122" s="516"/>
      <c r="HTG122" s="516"/>
      <c r="HTH122" s="516"/>
      <c r="HTI122" s="516"/>
      <c r="HTJ122" s="516"/>
      <c r="HTK122" s="516"/>
      <c r="HTL122" s="516"/>
      <c r="HTM122" s="516"/>
      <c r="HTN122" s="516"/>
      <c r="HTO122" s="516"/>
      <c r="HTP122" s="516"/>
      <c r="HTQ122" s="516"/>
      <c r="HTR122" s="516"/>
      <c r="HTS122" s="516"/>
      <c r="HTT122" s="516"/>
      <c r="HTU122" s="516"/>
      <c r="HTV122" s="516"/>
      <c r="HTW122" s="516"/>
      <c r="HTX122" s="516"/>
      <c r="HTY122" s="516"/>
      <c r="HTZ122" s="516"/>
      <c r="HUA122" s="516"/>
      <c r="HUB122" s="516"/>
      <c r="HUC122" s="516"/>
      <c r="HUD122" s="516"/>
      <c r="HUE122" s="516"/>
      <c r="HUF122" s="516"/>
      <c r="HUG122" s="516"/>
      <c r="HUH122" s="516"/>
      <c r="HUI122" s="516"/>
      <c r="HUJ122" s="516"/>
      <c r="HUK122" s="516"/>
      <c r="HUL122" s="516"/>
      <c r="HUM122" s="516"/>
      <c r="HUN122" s="516"/>
      <c r="HUO122" s="516"/>
      <c r="HUP122" s="516"/>
      <c r="HUQ122" s="516"/>
      <c r="HUR122" s="516"/>
      <c r="HUS122" s="516"/>
      <c r="HUT122" s="516"/>
      <c r="HUU122" s="516"/>
      <c r="HUV122" s="516"/>
      <c r="HUW122" s="516"/>
      <c r="HUX122" s="516"/>
      <c r="HUY122" s="516"/>
      <c r="HUZ122" s="516"/>
      <c r="HVA122" s="516"/>
      <c r="HVB122" s="516"/>
      <c r="HVC122" s="516"/>
      <c r="HVD122" s="516"/>
      <c r="HVE122" s="516"/>
      <c r="HVF122" s="516"/>
      <c r="HVG122" s="516"/>
      <c r="HVH122" s="516"/>
      <c r="HVI122" s="516"/>
      <c r="HVJ122" s="516"/>
      <c r="HVK122" s="516"/>
      <c r="HVL122" s="516"/>
      <c r="HVM122" s="516"/>
      <c r="HVN122" s="516"/>
      <c r="HVO122" s="516"/>
      <c r="HVP122" s="516"/>
      <c r="HVQ122" s="516"/>
      <c r="HVR122" s="516"/>
      <c r="HVS122" s="516"/>
      <c r="HVT122" s="516"/>
      <c r="HVU122" s="516"/>
      <c r="HVV122" s="516"/>
      <c r="HVW122" s="516"/>
      <c r="HVX122" s="516"/>
      <c r="HVY122" s="516"/>
      <c r="HVZ122" s="516"/>
      <c r="HWA122" s="516"/>
      <c r="HWB122" s="516"/>
      <c r="HWC122" s="516"/>
      <c r="HWD122" s="516"/>
      <c r="HWE122" s="516"/>
      <c r="HWF122" s="516"/>
      <c r="HWG122" s="516"/>
      <c r="HWH122" s="516"/>
      <c r="HWI122" s="516"/>
      <c r="HWJ122" s="516"/>
      <c r="HWK122" s="516"/>
      <c r="HWL122" s="516"/>
      <c r="HWM122" s="516"/>
      <c r="HWN122" s="516"/>
      <c r="HWO122" s="516"/>
      <c r="HWP122" s="516"/>
      <c r="HWQ122" s="516"/>
      <c r="HWR122" s="516"/>
      <c r="HWS122" s="516"/>
      <c r="HWT122" s="516"/>
      <c r="HWU122" s="516"/>
      <c r="HWV122" s="516"/>
      <c r="HWW122" s="516"/>
      <c r="HWX122" s="516"/>
      <c r="HWY122" s="516"/>
      <c r="HWZ122" s="516"/>
      <c r="HXA122" s="516"/>
      <c r="HXB122" s="516"/>
      <c r="HXC122" s="516"/>
      <c r="HXD122" s="516"/>
      <c r="HXE122" s="516"/>
      <c r="HXF122" s="516"/>
      <c r="HXG122" s="516"/>
      <c r="HXH122" s="516"/>
      <c r="HXI122" s="516"/>
      <c r="HXJ122" s="516"/>
      <c r="HXK122" s="516"/>
      <c r="HXL122" s="516"/>
      <c r="HXM122" s="516"/>
      <c r="HXN122" s="516"/>
      <c r="HXO122" s="516"/>
      <c r="HXP122" s="516"/>
      <c r="HXQ122" s="516"/>
      <c r="HXR122" s="516"/>
      <c r="HXS122" s="516"/>
      <c r="HXT122" s="516"/>
      <c r="HXU122" s="516"/>
      <c r="HXV122" s="516"/>
      <c r="HXW122" s="516"/>
      <c r="HXX122" s="516"/>
      <c r="HXY122" s="516"/>
      <c r="HXZ122" s="516"/>
      <c r="HYA122" s="516"/>
      <c r="HYB122" s="516"/>
      <c r="HYC122" s="516"/>
      <c r="HYD122" s="516"/>
      <c r="HYE122" s="516"/>
      <c r="HYF122" s="516"/>
      <c r="HYG122" s="516"/>
      <c r="HYH122" s="516"/>
      <c r="HYI122" s="516"/>
      <c r="HYJ122" s="516"/>
      <c r="HYK122" s="516"/>
      <c r="HYL122" s="516"/>
      <c r="HYM122" s="516"/>
      <c r="HYN122" s="516"/>
      <c r="HYO122" s="516"/>
      <c r="HYP122" s="516"/>
      <c r="HYQ122" s="516"/>
      <c r="HYR122" s="516"/>
      <c r="HYS122" s="516"/>
      <c r="HYT122" s="516"/>
      <c r="HYU122" s="516"/>
      <c r="HYV122" s="516"/>
      <c r="HYW122" s="516"/>
      <c r="HYX122" s="516"/>
      <c r="HYY122" s="516"/>
      <c r="HYZ122" s="516"/>
      <c r="HZA122" s="516"/>
      <c r="HZB122" s="516"/>
      <c r="HZC122" s="516"/>
      <c r="HZD122" s="516"/>
      <c r="HZE122" s="516"/>
      <c r="HZF122" s="516"/>
      <c r="HZG122" s="516"/>
      <c r="HZH122" s="516"/>
      <c r="HZI122" s="516"/>
      <c r="HZJ122" s="516"/>
      <c r="HZK122" s="516"/>
      <c r="HZL122" s="516"/>
      <c r="HZM122" s="516"/>
      <c r="HZN122" s="516"/>
      <c r="HZO122" s="516"/>
      <c r="HZP122" s="516"/>
      <c r="HZQ122" s="516"/>
      <c r="HZR122" s="516"/>
      <c r="HZS122" s="516"/>
      <c r="HZT122" s="516"/>
      <c r="HZU122" s="516"/>
      <c r="HZV122" s="516"/>
      <c r="HZW122" s="516"/>
      <c r="HZX122" s="516"/>
      <c r="HZY122" s="516"/>
      <c r="HZZ122" s="516"/>
      <c r="IAA122" s="516"/>
      <c r="IAB122" s="516"/>
      <c r="IAC122" s="516"/>
      <c r="IAD122" s="516"/>
      <c r="IAE122" s="516"/>
      <c r="IAF122" s="516"/>
      <c r="IAG122" s="516"/>
      <c r="IAH122" s="516"/>
      <c r="IAI122" s="516"/>
      <c r="IAJ122" s="516"/>
      <c r="IAK122" s="516"/>
      <c r="IAL122" s="516"/>
      <c r="IAM122" s="516"/>
      <c r="IAN122" s="516"/>
      <c r="IAO122" s="516"/>
      <c r="IAP122" s="516"/>
      <c r="IAQ122" s="516"/>
      <c r="IAR122" s="516"/>
      <c r="IAS122" s="516"/>
      <c r="IAT122" s="516"/>
      <c r="IAU122" s="516"/>
      <c r="IAV122" s="516"/>
      <c r="IAW122" s="516"/>
      <c r="IAX122" s="516"/>
      <c r="IAY122" s="516"/>
      <c r="IAZ122" s="516"/>
      <c r="IBA122" s="516"/>
      <c r="IBB122" s="516"/>
      <c r="IBC122" s="516"/>
      <c r="IBD122" s="516"/>
      <c r="IBE122" s="516"/>
      <c r="IBF122" s="516"/>
      <c r="IBG122" s="516"/>
      <c r="IBH122" s="516"/>
      <c r="IBI122" s="516"/>
      <c r="IBJ122" s="516"/>
      <c r="IBK122" s="516"/>
      <c r="IBL122" s="516"/>
      <c r="IBM122" s="516"/>
      <c r="IBN122" s="516"/>
      <c r="IBO122" s="516"/>
      <c r="IBP122" s="516"/>
      <c r="IBQ122" s="516"/>
      <c r="IBR122" s="516"/>
      <c r="IBS122" s="516"/>
      <c r="IBT122" s="516"/>
      <c r="IBU122" s="516"/>
      <c r="IBV122" s="516"/>
      <c r="IBW122" s="516"/>
      <c r="IBX122" s="516"/>
      <c r="IBY122" s="516"/>
      <c r="IBZ122" s="516"/>
      <c r="ICA122" s="516"/>
      <c r="ICB122" s="516"/>
      <c r="ICC122" s="516"/>
      <c r="ICD122" s="516"/>
      <c r="ICE122" s="516"/>
      <c r="ICF122" s="516"/>
      <c r="ICG122" s="516"/>
      <c r="ICH122" s="516"/>
      <c r="ICI122" s="516"/>
      <c r="ICJ122" s="516"/>
      <c r="ICK122" s="516"/>
      <c r="ICL122" s="516"/>
      <c r="ICM122" s="516"/>
      <c r="ICN122" s="516"/>
      <c r="ICO122" s="516"/>
      <c r="ICP122" s="516"/>
      <c r="ICQ122" s="516"/>
      <c r="ICR122" s="516"/>
      <c r="ICS122" s="516"/>
      <c r="ICT122" s="516"/>
      <c r="ICU122" s="516"/>
      <c r="ICV122" s="516"/>
      <c r="ICW122" s="516"/>
      <c r="ICX122" s="516"/>
      <c r="ICY122" s="516"/>
      <c r="ICZ122" s="516"/>
      <c r="IDA122" s="516"/>
      <c r="IDB122" s="516"/>
      <c r="IDC122" s="516"/>
      <c r="IDD122" s="516"/>
      <c r="IDE122" s="516"/>
      <c r="IDF122" s="516"/>
      <c r="IDG122" s="516"/>
      <c r="IDH122" s="516"/>
      <c r="IDI122" s="516"/>
      <c r="IDJ122" s="516"/>
      <c r="IDK122" s="516"/>
      <c r="IDL122" s="516"/>
      <c r="IDM122" s="516"/>
      <c r="IDN122" s="516"/>
      <c r="IDO122" s="516"/>
      <c r="IDP122" s="516"/>
      <c r="IDQ122" s="516"/>
      <c r="IDR122" s="516"/>
      <c r="IDS122" s="516"/>
      <c r="IDT122" s="516"/>
      <c r="IDU122" s="516"/>
      <c r="IDV122" s="516"/>
      <c r="IDW122" s="516"/>
      <c r="IDX122" s="516"/>
      <c r="IDY122" s="516"/>
      <c r="IDZ122" s="516"/>
      <c r="IEA122" s="516"/>
      <c r="IEB122" s="516"/>
      <c r="IEC122" s="516"/>
      <c r="IED122" s="516"/>
      <c r="IEE122" s="516"/>
      <c r="IEF122" s="516"/>
      <c r="IEG122" s="516"/>
      <c r="IEH122" s="516"/>
      <c r="IEI122" s="516"/>
      <c r="IEJ122" s="516"/>
      <c r="IEK122" s="516"/>
      <c r="IEL122" s="516"/>
      <c r="IEM122" s="516"/>
      <c r="IEN122" s="516"/>
      <c r="IEO122" s="516"/>
      <c r="IEP122" s="516"/>
      <c r="IEQ122" s="516"/>
      <c r="IER122" s="516"/>
      <c r="IES122" s="516"/>
      <c r="IET122" s="516"/>
      <c r="IEU122" s="516"/>
      <c r="IEV122" s="516"/>
      <c r="IEW122" s="516"/>
      <c r="IEX122" s="516"/>
      <c r="IEY122" s="516"/>
      <c r="IEZ122" s="516"/>
      <c r="IFA122" s="516"/>
      <c r="IFB122" s="516"/>
      <c r="IFC122" s="516"/>
      <c r="IFD122" s="516"/>
      <c r="IFE122" s="516"/>
      <c r="IFF122" s="516"/>
      <c r="IFG122" s="516"/>
      <c r="IFH122" s="516"/>
      <c r="IFI122" s="516"/>
      <c r="IFJ122" s="516"/>
      <c r="IFK122" s="516"/>
      <c r="IFL122" s="516"/>
      <c r="IFM122" s="516"/>
      <c r="IFN122" s="516"/>
      <c r="IFO122" s="516"/>
      <c r="IFP122" s="516"/>
      <c r="IFQ122" s="516"/>
      <c r="IFR122" s="516"/>
      <c r="IFS122" s="516"/>
      <c r="IFT122" s="516"/>
      <c r="IFU122" s="516"/>
      <c r="IFV122" s="516"/>
      <c r="IFW122" s="516"/>
      <c r="IFX122" s="516"/>
      <c r="IFY122" s="516"/>
      <c r="IFZ122" s="516"/>
      <c r="IGA122" s="516"/>
      <c r="IGB122" s="516"/>
      <c r="IGC122" s="516"/>
      <c r="IGD122" s="516"/>
      <c r="IGE122" s="516"/>
      <c r="IGF122" s="516"/>
      <c r="IGG122" s="516"/>
      <c r="IGH122" s="516"/>
      <c r="IGI122" s="516"/>
      <c r="IGJ122" s="516"/>
      <c r="IGK122" s="516"/>
      <c r="IGL122" s="516"/>
      <c r="IGM122" s="516"/>
      <c r="IGN122" s="516"/>
      <c r="IGO122" s="516"/>
      <c r="IGP122" s="516"/>
      <c r="IGQ122" s="516"/>
      <c r="IGR122" s="516"/>
      <c r="IGS122" s="516"/>
      <c r="IGT122" s="516"/>
      <c r="IGU122" s="516"/>
      <c r="IGV122" s="516"/>
      <c r="IGW122" s="516"/>
      <c r="IGX122" s="516"/>
      <c r="IGY122" s="516"/>
      <c r="IGZ122" s="516"/>
      <c r="IHA122" s="516"/>
      <c r="IHB122" s="516"/>
      <c r="IHC122" s="516"/>
      <c r="IHD122" s="516"/>
      <c r="IHE122" s="516"/>
      <c r="IHF122" s="516"/>
      <c r="IHG122" s="516"/>
      <c r="IHH122" s="516"/>
      <c r="IHI122" s="516"/>
      <c r="IHJ122" s="516"/>
      <c r="IHK122" s="516"/>
      <c r="IHL122" s="516"/>
      <c r="IHM122" s="516"/>
      <c r="IHN122" s="516"/>
      <c r="IHO122" s="516"/>
      <c r="IHP122" s="516"/>
      <c r="IHQ122" s="516"/>
      <c r="IHR122" s="516"/>
      <c r="IHS122" s="516"/>
      <c r="IHT122" s="516"/>
      <c r="IHU122" s="516"/>
      <c r="IHV122" s="516"/>
      <c r="IHW122" s="516"/>
      <c r="IHX122" s="516"/>
      <c r="IHY122" s="516"/>
      <c r="IHZ122" s="516"/>
      <c r="IIA122" s="516"/>
      <c r="IIB122" s="516"/>
      <c r="IIC122" s="516"/>
      <c r="IID122" s="516"/>
      <c r="IIE122" s="516"/>
      <c r="IIF122" s="516"/>
      <c r="IIG122" s="516"/>
      <c r="IIH122" s="516"/>
      <c r="III122" s="516"/>
      <c r="IIJ122" s="516"/>
      <c r="IIK122" s="516"/>
      <c r="IIL122" s="516"/>
      <c r="IIM122" s="516"/>
      <c r="IIN122" s="516"/>
      <c r="IIO122" s="516"/>
      <c r="IIP122" s="516"/>
      <c r="IIQ122" s="516"/>
      <c r="IIR122" s="516"/>
      <c r="IIS122" s="516"/>
      <c r="IIT122" s="516"/>
      <c r="IIU122" s="516"/>
      <c r="IIV122" s="516"/>
      <c r="IIW122" s="516"/>
      <c r="IIX122" s="516"/>
      <c r="IIY122" s="516"/>
      <c r="IIZ122" s="516"/>
      <c r="IJA122" s="516"/>
      <c r="IJB122" s="516"/>
      <c r="IJC122" s="516"/>
      <c r="IJD122" s="516"/>
      <c r="IJE122" s="516"/>
      <c r="IJF122" s="516"/>
      <c r="IJG122" s="516"/>
      <c r="IJH122" s="516"/>
      <c r="IJI122" s="516"/>
      <c r="IJJ122" s="516"/>
      <c r="IJK122" s="516"/>
      <c r="IJL122" s="516"/>
      <c r="IJM122" s="516"/>
      <c r="IJN122" s="516"/>
      <c r="IJO122" s="516"/>
      <c r="IJP122" s="516"/>
      <c r="IJQ122" s="516"/>
      <c r="IJR122" s="516"/>
      <c r="IJS122" s="516"/>
      <c r="IJT122" s="516"/>
      <c r="IJU122" s="516"/>
      <c r="IJV122" s="516"/>
      <c r="IJW122" s="516"/>
      <c r="IJX122" s="516"/>
      <c r="IJY122" s="516"/>
      <c r="IJZ122" s="516"/>
      <c r="IKA122" s="516"/>
      <c r="IKB122" s="516"/>
      <c r="IKC122" s="516"/>
      <c r="IKD122" s="516"/>
      <c r="IKE122" s="516"/>
      <c r="IKF122" s="516"/>
      <c r="IKG122" s="516"/>
      <c r="IKH122" s="516"/>
      <c r="IKI122" s="516"/>
      <c r="IKJ122" s="516"/>
      <c r="IKK122" s="516"/>
      <c r="IKL122" s="516"/>
      <c r="IKM122" s="516"/>
      <c r="IKN122" s="516"/>
      <c r="IKO122" s="516"/>
      <c r="IKP122" s="516"/>
      <c r="IKQ122" s="516"/>
      <c r="IKR122" s="516"/>
      <c r="IKS122" s="516"/>
      <c r="IKT122" s="516"/>
      <c r="IKU122" s="516"/>
      <c r="IKV122" s="516"/>
      <c r="IKW122" s="516"/>
      <c r="IKX122" s="516"/>
      <c r="IKY122" s="516"/>
      <c r="IKZ122" s="516"/>
      <c r="ILA122" s="516"/>
      <c r="ILB122" s="516"/>
      <c r="ILC122" s="516"/>
      <c r="ILD122" s="516"/>
      <c r="ILE122" s="516"/>
      <c r="ILF122" s="516"/>
      <c r="ILG122" s="516"/>
      <c r="ILH122" s="516"/>
      <c r="ILI122" s="516"/>
      <c r="ILJ122" s="516"/>
      <c r="ILK122" s="516"/>
      <c r="ILL122" s="516"/>
      <c r="ILM122" s="516"/>
      <c r="ILN122" s="516"/>
      <c r="ILO122" s="516"/>
      <c r="ILP122" s="516"/>
      <c r="ILQ122" s="516"/>
      <c r="ILR122" s="516"/>
      <c r="ILS122" s="516"/>
      <c r="ILT122" s="516"/>
      <c r="ILU122" s="516"/>
      <c r="ILV122" s="516"/>
      <c r="ILW122" s="516"/>
      <c r="ILX122" s="516"/>
      <c r="ILY122" s="516"/>
      <c r="ILZ122" s="516"/>
      <c r="IMA122" s="516"/>
      <c r="IMB122" s="516"/>
      <c r="IMC122" s="516"/>
      <c r="IMD122" s="516"/>
      <c r="IME122" s="516"/>
      <c r="IMF122" s="516"/>
      <c r="IMG122" s="516"/>
      <c r="IMH122" s="516"/>
      <c r="IMI122" s="516"/>
      <c r="IMJ122" s="516"/>
      <c r="IMK122" s="516"/>
      <c r="IML122" s="516"/>
      <c r="IMM122" s="516"/>
      <c r="IMN122" s="516"/>
      <c r="IMO122" s="516"/>
      <c r="IMP122" s="516"/>
      <c r="IMQ122" s="516"/>
      <c r="IMR122" s="516"/>
      <c r="IMS122" s="516"/>
      <c r="IMT122" s="516"/>
      <c r="IMU122" s="516"/>
      <c r="IMV122" s="516"/>
      <c r="IMW122" s="516"/>
      <c r="IMX122" s="516"/>
      <c r="IMY122" s="516"/>
      <c r="IMZ122" s="516"/>
      <c r="INA122" s="516"/>
      <c r="INB122" s="516"/>
      <c r="INC122" s="516"/>
      <c r="IND122" s="516"/>
      <c r="INE122" s="516"/>
      <c r="INF122" s="516"/>
      <c r="ING122" s="516"/>
      <c r="INH122" s="516"/>
      <c r="INI122" s="516"/>
      <c r="INJ122" s="516"/>
      <c r="INK122" s="516"/>
      <c r="INL122" s="516"/>
      <c r="INM122" s="516"/>
      <c r="INN122" s="516"/>
      <c r="INO122" s="516"/>
      <c r="INP122" s="516"/>
      <c r="INQ122" s="516"/>
      <c r="INR122" s="516"/>
      <c r="INS122" s="516"/>
      <c r="INT122" s="516"/>
      <c r="INU122" s="516"/>
      <c r="INV122" s="516"/>
      <c r="INW122" s="516"/>
      <c r="INX122" s="516"/>
      <c r="INY122" s="516"/>
      <c r="INZ122" s="516"/>
      <c r="IOA122" s="516"/>
      <c r="IOB122" s="516"/>
      <c r="IOC122" s="516"/>
      <c r="IOD122" s="516"/>
      <c r="IOE122" s="516"/>
      <c r="IOF122" s="516"/>
      <c r="IOG122" s="516"/>
      <c r="IOH122" s="516"/>
      <c r="IOI122" s="516"/>
      <c r="IOJ122" s="516"/>
      <c r="IOK122" s="516"/>
      <c r="IOL122" s="516"/>
      <c r="IOM122" s="516"/>
      <c r="ION122" s="516"/>
      <c r="IOO122" s="516"/>
      <c r="IOP122" s="516"/>
      <c r="IOQ122" s="516"/>
      <c r="IOR122" s="516"/>
      <c r="IOS122" s="516"/>
      <c r="IOT122" s="516"/>
      <c r="IOU122" s="516"/>
      <c r="IOV122" s="516"/>
      <c r="IOW122" s="516"/>
      <c r="IOX122" s="516"/>
      <c r="IOY122" s="516"/>
      <c r="IOZ122" s="516"/>
      <c r="IPA122" s="516"/>
      <c r="IPB122" s="516"/>
      <c r="IPC122" s="516"/>
      <c r="IPD122" s="516"/>
      <c r="IPE122" s="516"/>
      <c r="IPF122" s="516"/>
      <c r="IPG122" s="516"/>
      <c r="IPH122" s="516"/>
      <c r="IPI122" s="516"/>
      <c r="IPJ122" s="516"/>
      <c r="IPK122" s="516"/>
      <c r="IPL122" s="516"/>
      <c r="IPM122" s="516"/>
      <c r="IPN122" s="516"/>
      <c r="IPO122" s="516"/>
      <c r="IPP122" s="516"/>
      <c r="IPQ122" s="516"/>
      <c r="IPR122" s="516"/>
      <c r="IPS122" s="516"/>
      <c r="IPT122" s="516"/>
      <c r="IPU122" s="516"/>
      <c r="IPV122" s="516"/>
      <c r="IPW122" s="516"/>
      <c r="IPX122" s="516"/>
      <c r="IPY122" s="516"/>
      <c r="IPZ122" s="516"/>
      <c r="IQA122" s="516"/>
      <c r="IQB122" s="516"/>
      <c r="IQC122" s="516"/>
      <c r="IQD122" s="516"/>
      <c r="IQE122" s="516"/>
      <c r="IQF122" s="516"/>
      <c r="IQG122" s="516"/>
      <c r="IQH122" s="516"/>
      <c r="IQI122" s="516"/>
      <c r="IQJ122" s="516"/>
      <c r="IQK122" s="516"/>
      <c r="IQL122" s="516"/>
      <c r="IQM122" s="516"/>
      <c r="IQN122" s="516"/>
      <c r="IQO122" s="516"/>
      <c r="IQP122" s="516"/>
      <c r="IQQ122" s="516"/>
      <c r="IQR122" s="516"/>
      <c r="IQS122" s="516"/>
      <c r="IQT122" s="516"/>
      <c r="IQU122" s="516"/>
      <c r="IQV122" s="516"/>
      <c r="IQW122" s="516"/>
      <c r="IQX122" s="516"/>
      <c r="IQY122" s="516"/>
      <c r="IQZ122" s="516"/>
      <c r="IRA122" s="516"/>
      <c r="IRB122" s="516"/>
      <c r="IRC122" s="516"/>
      <c r="IRD122" s="516"/>
      <c r="IRE122" s="516"/>
      <c r="IRF122" s="516"/>
      <c r="IRG122" s="516"/>
      <c r="IRH122" s="516"/>
      <c r="IRI122" s="516"/>
      <c r="IRJ122" s="516"/>
      <c r="IRK122" s="516"/>
      <c r="IRL122" s="516"/>
      <c r="IRM122" s="516"/>
      <c r="IRN122" s="516"/>
      <c r="IRO122" s="516"/>
      <c r="IRP122" s="516"/>
      <c r="IRQ122" s="516"/>
      <c r="IRR122" s="516"/>
      <c r="IRS122" s="516"/>
      <c r="IRT122" s="516"/>
      <c r="IRU122" s="516"/>
      <c r="IRV122" s="516"/>
      <c r="IRW122" s="516"/>
      <c r="IRX122" s="516"/>
      <c r="IRY122" s="516"/>
      <c r="IRZ122" s="516"/>
      <c r="ISA122" s="516"/>
      <c r="ISB122" s="516"/>
      <c r="ISC122" s="516"/>
      <c r="ISD122" s="516"/>
      <c r="ISE122" s="516"/>
      <c r="ISF122" s="516"/>
      <c r="ISG122" s="516"/>
      <c r="ISH122" s="516"/>
      <c r="ISI122" s="516"/>
      <c r="ISJ122" s="516"/>
      <c r="ISK122" s="516"/>
      <c r="ISL122" s="516"/>
      <c r="ISM122" s="516"/>
      <c r="ISN122" s="516"/>
      <c r="ISO122" s="516"/>
      <c r="ISP122" s="516"/>
      <c r="ISQ122" s="516"/>
      <c r="ISR122" s="516"/>
      <c r="ISS122" s="516"/>
      <c r="IST122" s="516"/>
      <c r="ISU122" s="516"/>
      <c r="ISV122" s="516"/>
      <c r="ISW122" s="516"/>
      <c r="ISX122" s="516"/>
      <c r="ISY122" s="516"/>
      <c r="ISZ122" s="516"/>
      <c r="ITA122" s="516"/>
      <c r="ITB122" s="516"/>
      <c r="ITC122" s="516"/>
      <c r="ITD122" s="516"/>
      <c r="ITE122" s="516"/>
      <c r="ITF122" s="516"/>
      <c r="ITG122" s="516"/>
      <c r="ITH122" s="516"/>
      <c r="ITI122" s="516"/>
      <c r="ITJ122" s="516"/>
      <c r="ITK122" s="516"/>
      <c r="ITL122" s="516"/>
      <c r="ITM122" s="516"/>
      <c r="ITN122" s="516"/>
      <c r="ITO122" s="516"/>
      <c r="ITP122" s="516"/>
      <c r="ITQ122" s="516"/>
      <c r="ITR122" s="516"/>
      <c r="ITS122" s="516"/>
      <c r="ITT122" s="516"/>
      <c r="ITU122" s="516"/>
      <c r="ITV122" s="516"/>
      <c r="ITW122" s="516"/>
      <c r="ITX122" s="516"/>
      <c r="ITY122" s="516"/>
      <c r="ITZ122" s="516"/>
      <c r="IUA122" s="516"/>
      <c r="IUB122" s="516"/>
      <c r="IUC122" s="516"/>
      <c r="IUD122" s="516"/>
      <c r="IUE122" s="516"/>
      <c r="IUF122" s="516"/>
      <c r="IUG122" s="516"/>
      <c r="IUH122" s="516"/>
      <c r="IUI122" s="516"/>
      <c r="IUJ122" s="516"/>
      <c r="IUK122" s="516"/>
      <c r="IUL122" s="516"/>
      <c r="IUM122" s="516"/>
      <c r="IUN122" s="516"/>
      <c r="IUO122" s="516"/>
      <c r="IUP122" s="516"/>
      <c r="IUQ122" s="516"/>
      <c r="IUR122" s="516"/>
      <c r="IUS122" s="516"/>
      <c r="IUT122" s="516"/>
      <c r="IUU122" s="516"/>
      <c r="IUV122" s="516"/>
      <c r="IUW122" s="516"/>
      <c r="IUX122" s="516"/>
      <c r="IUY122" s="516"/>
      <c r="IUZ122" s="516"/>
      <c r="IVA122" s="516"/>
      <c r="IVB122" s="516"/>
      <c r="IVC122" s="516"/>
      <c r="IVD122" s="516"/>
      <c r="IVE122" s="516"/>
      <c r="IVF122" s="516"/>
      <c r="IVG122" s="516"/>
      <c r="IVH122" s="516"/>
      <c r="IVI122" s="516"/>
      <c r="IVJ122" s="516"/>
      <c r="IVK122" s="516"/>
      <c r="IVL122" s="516"/>
      <c r="IVM122" s="516"/>
      <c r="IVN122" s="516"/>
      <c r="IVO122" s="516"/>
      <c r="IVP122" s="516"/>
      <c r="IVQ122" s="516"/>
      <c r="IVR122" s="516"/>
      <c r="IVS122" s="516"/>
      <c r="IVT122" s="516"/>
      <c r="IVU122" s="516"/>
      <c r="IVV122" s="516"/>
      <c r="IVW122" s="516"/>
      <c r="IVX122" s="516"/>
      <c r="IVY122" s="516"/>
      <c r="IVZ122" s="516"/>
      <c r="IWA122" s="516"/>
      <c r="IWB122" s="516"/>
      <c r="IWC122" s="516"/>
      <c r="IWD122" s="516"/>
      <c r="IWE122" s="516"/>
      <c r="IWF122" s="516"/>
      <c r="IWG122" s="516"/>
      <c r="IWH122" s="516"/>
      <c r="IWI122" s="516"/>
      <c r="IWJ122" s="516"/>
      <c r="IWK122" s="516"/>
      <c r="IWL122" s="516"/>
      <c r="IWM122" s="516"/>
      <c r="IWN122" s="516"/>
      <c r="IWO122" s="516"/>
      <c r="IWP122" s="516"/>
      <c r="IWQ122" s="516"/>
      <c r="IWR122" s="516"/>
      <c r="IWS122" s="516"/>
      <c r="IWT122" s="516"/>
      <c r="IWU122" s="516"/>
      <c r="IWV122" s="516"/>
      <c r="IWW122" s="516"/>
      <c r="IWX122" s="516"/>
      <c r="IWY122" s="516"/>
      <c r="IWZ122" s="516"/>
      <c r="IXA122" s="516"/>
      <c r="IXB122" s="516"/>
      <c r="IXC122" s="516"/>
      <c r="IXD122" s="516"/>
      <c r="IXE122" s="516"/>
      <c r="IXF122" s="516"/>
      <c r="IXG122" s="516"/>
      <c r="IXH122" s="516"/>
      <c r="IXI122" s="516"/>
      <c r="IXJ122" s="516"/>
      <c r="IXK122" s="516"/>
      <c r="IXL122" s="516"/>
      <c r="IXM122" s="516"/>
      <c r="IXN122" s="516"/>
      <c r="IXO122" s="516"/>
      <c r="IXP122" s="516"/>
      <c r="IXQ122" s="516"/>
      <c r="IXR122" s="516"/>
      <c r="IXS122" s="516"/>
      <c r="IXT122" s="516"/>
      <c r="IXU122" s="516"/>
      <c r="IXV122" s="516"/>
      <c r="IXW122" s="516"/>
      <c r="IXX122" s="516"/>
      <c r="IXY122" s="516"/>
      <c r="IXZ122" s="516"/>
      <c r="IYA122" s="516"/>
      <c r="IYB122" s="516"/>
      <c r="IYC122" s="516"/>
      <c r="IYD122" s="516"/>
      <c r="IYE122" s="516"/>
      <c r="IYF122" s="516"/>
      <c r="IYG122" s="516"/>
      <c r="IYH122" s="516"/>
      <c r="IYI122" s="516"/>
      <c r="IYJ122" s="516"/>
      <c r="IYK122" s="516"/>
      <c r="IYL122" s="516"/>
      <c r="IYM122" s="516"/>
      <c r="IYN122" s="516"/>
      <c r="IYO122" s="516"/>
      <c r="IYP122" s="516"/>
      <c r="IYQ122" s="516"/>
      <c r="IYR122" s="516"/>
      <c r="IYS122" s="516"/>
      <c r="IYT122" s="516"/>
      <c r="IYU122" s="516"/>
      <c r="IYV122" s="516"/>
      <c r="IYW122" s="516"/>
      <c r="IYX122" s="516"/>
      <c r="IYY122" s="516"/>
      <c r="IYZ122" s="516"/>
      <c r="IZA122" s="516"/>
      <c r="IZB122" s="516"/>
      <c r="IZC122" s="516"/>
      <c r="IZD122" s="516"/>
      <c r="IZE122" s="516"/>
      <c r="IZF122" s="516"/>
      <c r="IZG122" s="516"/>
      <c r="IZH122" s="516"/>
      <c r="IZI122" s="516"/>
      <c r="IZJ122" s="516"/>
      <c r="IZK122" s="516"/>
      <c r="IZL122" s="516"/>
      <c r="IZM122" s="516"/>
      <c r="IZN122" s="516"/>
      <c r="IZO122" s="516"/>
      <c r="IZP122" s="516"/>
      <c r="IZQ122" s="516"/>
      <c r="IZR122" s="516"/>
      <c r="IZS122" s="516"/>
      <c r="IZT122" s="516"/>
      <c r="IZU122" s="516"/>
      <c r="IZV122" s="516"/>
      <c r="IZW122" s="516"/>
      <c r="IZX122" s="516"/>
      <c r="IZY122" s="516"/>
      <c r="IZZ122" s="516"/>
      <c r="JAA122" s="516"/>
      <c r="JAB122" s="516"/>
      <c r="JAC122" s="516"/>
      <c r="JAD122" s="516"/>
      <c r="JAE122" s="516"/>
      <c r="JAF122" s="516"/>
      <c r="JAG122" s="516"/>
      <c r="JAH122" s="516"/>
      <c r="JAI122" s="516"/>
      <c r="JAJ122" s="516"/>
      <c r="JAK122" s="516"/>
      <c r="JAL122" s="516"/>
      <c r="JAM122" s="516"/>
      <c r="JAN122" s="516"/>
      <c r="JAO122" s="516"/>
      <c r="JAP122" s="516"/>
      <c r="JAQ122" s="516"/>
      <c r="JAR122" s="516"/>
      <c r="JAS122" s="516"/>
      <c r="JAT122" s="516"/>
      <c r="JAU122" s="516"/>
      <c r="JAV122" s="516"/>
      <c r="JAW122" s="516"/>
      <c r="JAX122" s="516"/>
      <c r="JAY122" s="516"/>
      <c r="JAZ122" s="516"/>
      <c r="JBA122" s="516"/>
      <c r="JBB122" s="516"/>
      <c r="JBC122" s="516"/>
      <c r="JBD122" s="516"/>
      <c r="JBE122" s="516"/>
      <c r="JBF122" s="516"/>
      <c r="JBG122" s="516"/>
      <c r="JBH122" s="516"/>
      <c r="JBI122" s="516"/>
      <c r="JBJ122" s="516"/>
      <c r="JBK122" s="516"/>
      <c r="JBL122" s="516"/>
      <c r="JBM122" s="516"/>
      <c r="JBN122" s="516"/>
      <c r="JBO122" s="516"/>
      <c r="JBP122" s="516"/>
      <c r="JBQ122" s="516"/>
      <c r="JBR122" s="516"/>
      <c r="JBS122" s="516"/>
      <c r="JBT122" s="516"/>
      <c r="JBU122" s="516"/>
      <c r="JBV122" s="516"/>
      <c r="JBW122" s="516"/>
      <c r="JBX122" s="516"/>
      <c r="JBY122" s="516"/>
      <c r="JBZ122" s="516"/>
      <c r="JCA122" s="516"/>
      <c r="JCB122" s="516"/>
      <c r="JCC122" s="516"/>
      <c r="JCD122" s="516"/>
      <c r="JCE122" s="516"/>
      <c r="JCF122" s="516"/>
      <c r="JCG122" s="516"/>
      <c r="JCH122" s="516"/>
      <c r="JCI122" s="516"/>
      <c r="JCJ122" s="516"/>
      <c r="JCK122" s="516"/>
      <c r="JCL122" s="516"/>
      <c r="JCM122" s="516"/>
      <c r="JCN122" s="516"/>
      <c r="JCO122" s="516"/>
      <c r="JCP122" s="516"/>
      <c r="JCQ122" s="516"/>
      <c r="JCR122" s="516"/>
      <c r="JCS122" s="516"/>
      <c r="JCT122" s="516"/>
      <c r="JCU122" s="516"/>
      <c r="JCV122" s="516"/>
      <c r="JCW122" s="516"/>
      <c r="JCX122" s="516"/>
      <c r="JCY122" s="516"/>
      <c r="JCZ122" s="516"/>
      <c r="JDA122" s="516"/>
      <c r="JDB122" s="516"/>
      <c r="JDC122" s="516"/>
      <c r="JDD122" s="516"/>
      <c r="JDE122" s="516"/>
      <c r="JDF122" s="516"/>
      <c r="JDG122" s="516"/>
      <c r="JDH122" s="516"/>
      <c r="JDI122" s="516"/>
      <c r="JDJ122" s="516"/>
      <c r="JDK122" s="516"/>
      <c r="JDL122" s="516"/>
      <c r="JDM122" s="516"/>
      <c r="JDN122" s="516"/>
      <c r="JDO122" s="516"/>
      <c r="JDP122" s="516"/>
      <c r="JDQ122" s="516"/>
      <c r="JDR122" s="516"/>
      <c r="JDS122" s="516"/>
      <c r="JDT122" s="516"/>
      <c r="JDU122" s="516"/>
      <c r="JDV122" s="516"/>
      <c r="JDW122" s="516"/>
      <c r="JDX122" s="516"/>
      <c r="JDY122" s="516"/>
      <c r="JDZ122" s="516"/>
      <c r="JEA122" s="516"/>
      <c r="JEB122" s="516"/>
      <c r="JEC122" s="516"/>
      <c r="JED122" s="516"/>
      <c r="JEE122" s="516"/>
      <c r="JEF122" s="516"/>
      <c r="JEG122" s="516"/>
      <c r="JEH122" s="516"/>
      <c r="JEI122" s="516"/>
      <c r="JEJ122" s="516"/>
      <c r="JEK122" s="516"/>
      <c r="JEL122" s="516"/>
      <c r="JEM122" s="516"/>
      <c r="JEN122" s="516"/>
      <c r="JEO122" s="516"/>
      <c r="JEP122" s="516"/>
      <c r="JEQ122" s="516"/>
      <c r="JER122" s="516"/>
      <c r="JES122" s="516"/>
      <c r="JET122" s="516"/>
      <c r="JEU122" s="516"/>
      <c r="JEV122" s="516"/>
      <c r="JEW122" s="516"/>
      <c r="JEX122" s="516"/>
      <c r="JEY122" s="516"/>
      <c r="JEZ122" s="516"/>
      <c r="JFA122" s="516"/>
      <c r="JFB122" s="516"/>
      <c r="JFC122" s="516"/>
      <c r="JFD122" s="516"/>
      <c r="JFE122" s="516"/>
      <c r="JFF122" s="516"/>
      <c r="JFG122" s="516"/>
      <c r="JFH122" s="516"/>
      <c r="JFI122" s="516"/>
      <c r="JFJ122" s="516"/>
      <c r="JFK122" s="516"/>
      <c r="JFL122" s="516"/>
      <c r="JFM122" s="516"/>
      <c r="JFN122" s="516"/>
      <c r="JFO122" s="516"/>
      <c r="JFP122" s="516"/>
      <c r="JFQ122" s="516"/>
      <c r="JFR122" s="516"/>
      <c r="JFS122" s="516"/>
      <c r="JFT122" s="516"/>
      <c r="JFU122" s="516"/>
      <c r="JFV122" s="516"/>
      <c r="JFW122" s="516"/>
      <c r="JFX122" s="516"/>
      <c r="JFY122" s="516"/>
      <c r="JFZ122" s="516"/>
      <c r="JGA122" s="516"/>
      <c r="JGB122" s="516"/>
      <c r="JGC122" s="516"/>
      <c r="JGD122" s="516"/>
      <c r="JGE122" s="516"/>
      <c r="JGF122" s="516"/>
      <c r="JGG122" s="516"/>
      <c r="JGH122" s="516"/>
      <c r="JGI122" s="516"/>
      <c r="JGJ122" s="516"/>
      <c r="JGK122" s="516"/>
      <c r="JGL122" s="516"/>
      <c r="JGM122" s="516"/>
      <c r="JGN122" s="516"/>
      <c r="JGO122" s="516"/>
      <c r="JGP122" s="516"/>
      <c r="JGQ122" s="516"/>
      <c r="JGR122" s="516"/>
      <c r="JGS122" s="516"/>
      <c r="JGT122" s="516"/>
      <c r="JGU122" s="516"/>
      <c r="JGV122" s="516"/>
      <c r="JGW122" s="516"/>
      <c r="JGX122" s="516"/>
      <c r="JGY122" s="516"/>
      <c r="JGZ122" s="516"/>
      <c r="JHA122" s="516"/>
      <c r="JHB122" s="516"/>
      <c r="JHC122" s="516"/>
      <c r="JHD122" s="516"/>
      <c r="JHE122" s="516"/>
      <c r="JHF122" s="516"/>
      <c r="JHG122" s="516"/>
      <c r="JHH122" s="516"/>
      <c r="JHI122" s="516"/>
      <c r="JHJ122" s="516"/>
      <c r="JHK122" s="516"/>
      <c r="JHL122" s="516"/>
      <c r="JHM122" s="516"/>
      <c r="JHN122" s="516"/>
      <c r="JHO122" s="516"/>
      <c r="JHP122" s="516"/>
      <c r="JHQ122" s="516"/>
      <c r="JHR122" s="516"/>
      <c r="JHS122" s="516"/>
      <c r="JHT122" s="516"/>
      <c r="JHU122" s="516"/>
      <c r="JHV122" s="516"/>
      <c r="JHW122" s="516"/>
      <c r="JHX122" s="516"/>
      <c r="JHY122" s="516"/>
      <c r="JHZ122" s="516"/>
      <c r="JIA122" s="516"/>
      <c r="JIB122" s="516"/>
      <c r="JIC122" s="516"/>
      <c r="JID122" s="516"/>
      <c r="JIE122" s="516"/>
      <c r="JIF122" s="516"/>
      <c r="JIG122" s="516"/>
      <c r="JIH122" s="516"/>
      <c r="JII122" s="516"/>
      <c r="JIJ122" s="516"/>
      <c r="JIK122" s="516"/>
      <c r="JIL122" s="516"/>
      <c r="JIM122" s="516"/>
      <c r="JIN122" s="516"/>
      <c r="JIO122" s="516"/>
      <c r="JIP122" s="516"/>
      <c r="JIQ122" s="516"/>
      <c r="JIR122" s="516"/>
      <c r="JIS122" s="516"/>
      <c r="JIT122" s="516"/>
      <c r="JIU122" s="516"/>
      <c r="JIV122" s="516"/>
      <c r="JIW122" s="516"/>
      <c r="JIX122" s="516"/>
      <c r="JIY122" s="516"/>
      <c r="JIZ122" s="516"/>
      <c r="JJA122" s="516"/>
      <c r="JJB122" s="516"/>
      <c r="JJC122" s="516"/>
      <c r="JJD122" s="516"/>
      <c r="JJE122" s="516"/>
      <c r="JJF122" s="516"/>
      <c r="JJG122" s="516"/>
      <c r="JJH122" s="516"/>
      <c r="JJI122" s="516"/>
      <c r="JJJ122" s="516"/>
      <c r="JJK122" s="516"/>
      <c r="JJL122" s="516"/>
      <c r="JJM122" s="516"/>
      <c r="JJN122" s="516"/>
      <c r="JJO122" s="516"/>
      <c r="JJP122" s="516"/>
      <c r="JJQ122" s="516"/>
      <c r="JJR122" s="516"/>
      <c r="JJS122" s="516"/>
      <c r="JJT122" s="516"/>
      <c r="JJU122" s="516"/>
      <c r="JJV122" s="516"/>
      <c r="JJW122" s="516"/>
      <c r="JJX122" s="516"/>
      <c r="JJY122" s="516"/>
      <c r="JJZ122" s="516"/>
      <c r="JKA122" s="516"/>
      <c r="JKB122" s="516"/>
      <c r="JKC122" s="516"/>
      <c r="JKD122" s="516"/>
      <c r="JKE122" s="516"/>
      <c r="JKF122" s="516"/>
      <c r="JKG122" s="516"/>
      <c r="JKH122" s="516"/>
      <c r="JKI122" s="516"/>
      <c r="JKJ122" s="516"/>
      <c r="JKK122" s="516"/>
      <c r="JKL122" s="516"/>
      <c r="JKM122" s="516"/>
      <c r="JKN122" s="516"/>
      <c r="JKO122" s="516"/>
      <c r="JKP122" s="516"/>
      <c r="JKQ122" s="516"/>
      <c r="JKR122" s="516"/>
      <c r="JKS122" s="516"/>
      <c r="JKT122" s="516"/>
      <c r="JKU122" s="516"/>
      <c r="JKV122" s="516"/>
      <c r="JKW122" s="516"/>
      <c r="JKX122" s="516"/>
      <c r="JKY122" s="516"/>
      <c r="JKZ122" s="516"/>
      <c r="JLA122" s="516"/>
      <c r="JLB122" s="516"/>
      <c r="JLC122" s="516"/>
      <c r="JLD122" s="516"/>
      <c r="JLE122" s="516"/>
      <c r="JLF122" s="516"/>
      <c r="JLG122" s="516"/>
      <c r="JLH122" s="516"/>
      <c r="JLI122" s="516"/>
      <c r="JLJ122" s="516"/>
      <c r="JLK122" s="516"/>
      <c r="JLL122" s="516"/>
      <c r="JLM122" s="516"/>
      <c r="JLN122" s="516"/>
      <c r="JLO122" s="516"/>
      <c r="JLP122" s="516"/>
      <c r="JLQ122" s="516"/>
      <c r="JLR122" s="516"/>
      <c r="JLS122" s="516"/>
      <c r="JLT122" s="516"/>
      <c r="JLU122" s="516"/>
      <c r="JLV122" s="516"/>
      <c r="JLW122" s="516"/>
      <c r="JLX122" s="516"/>
      <c r="JLY122" s="516"/>
      <c r="JLZ122" s="516"/>
      <c r="JMA122" s="516"/>
      <c r="JMB122" s="516"/>
      <c r="JMC122" s="516"/>
      <c r="JMD122" s="516"/>
      <c r="JME122" s="516"/>
      <c r="JMF122" s="516"/>
      <c r="JMG122" s="516"/>
      <c r="JMH122" s="516"/>
      <c r="JMI122" s="516"/>
      <c r="JMJ122" s="516"/>
      <c r="JMK122" s="516"/>
      <c r="JML122" s="516"/>
      <c r="JMM122" s="516"/>
      <c r="JMN122" s="516"/>
      <c r="JMO122" s="516"/>
      <c r="JMP122" s="516"/>
      <c r="JMQ122" s="516"/>
      <c r="JMR122" s="516"/>
      <c r="JMS122" s="516"/>
      <c r="JMT122" s="516"/>
      <c r="JMU122" s="516"/>
      <c r="JMV122" s="516"/>
      <c r="JMW122" s="516"/>
      <c r="JMX122" s="516"/>
      <c r="JMY122" s="516"/>
      <c r="JMZ122" s="516"/>
      <c r="JNA122" s="516"/>
      <c r="JNB122" s="516"/>
      <c r="JNC122" s="516"/>
      <c r="JND122" s="516"/>
      <c r="JNE122" s="516"/>
      <c r="JNF122" s="516"/>
      <c r="JNG122" s="516"/>
      <c r="JNH122" s="516"/>
      <c r="JNI122" s="516"/>
      <c r="JNJ122" s="516"/>
      <c r="JNK122" s="516"/>
      <c r="JNL122" s="516"/>
      <c r="JNM122" s="516"/>
      <c r="JNN122" s="516"/>
      <c r="JNO122" s="516"/>
      <c r="JNP122" s="516"/>
      <c r="JNQ122" s="516"/>
      <c r="JNR122" s="516"/>
      <c r="JNS122" s="516"/>
      <c r="JNT122" s="516"/>
      <c r="JNU122" s="516"/>
      <c r="JNV122" s="516"/>
      <c r="JNW122" s="516"/>
      <c r="JNX122" s="516"/>
      <c r="JNY122" s="516"/>
      <c r="JNZ122" s="516"/>
      <c r="JOA122" s="516"/>
      <c r="JOB122" s="516"/>
      <c r="JOC122" s="516"/>
      <c r="JOD122" s="516"/>
      <c r="JOE122" s="516"/>
      <c r="JOF122" s="516"/>
      <c r="JOG122" s="516"/>
      <c r="JOH122" s="516"/>
      <c r="JOI122" s="516"/>
      <c r="JOJ122" s="516"/>
      <c r="JOK122" s="516"/>
      <c r="JOL122" s="516"/>
      <c r="JOM122" s="516"/>
      <c r="JON122" s="516"/>
      <c r="JOO122" s="516"/>
      <c r="JOP122" s="516"/>
      <c r="JOQ122" s="516"/>
      <c r="JOR122" s="516"/>
      <c r="JOS122" s="516"/>
      <c r="JOT122" s="516"/>
      <c r="JOU122" s="516"/>
      <c r="JOV122" s="516"/>
      <c r="JOW122" s="516"/>
      <c r="JOX122" s="516"/>
      <c r="JOY122" s="516"/>
      <c r="JOZ122" s="516"/>
      <c r="JPA122" s="516"/>
      <c r="JPB122" s="516"/>
      <c r="JPC122" s="516"/>
      <c r="JPD122" s="516"/>
      <c r="JPE122" s="516"/>
      <c r="JPF122" s="516"/>
      <c r="JPG122" s="516"/>
      <c r="JPH122" s="516"/>
      <c r="JPI122" s="516"/>
      <c r="JPJ122" s="516"/>
      <c r="JPK122" s="516"/>
      <c r="JPL122" s="516"/>
      <c r="JPM122" s="516"/>
      <c r="JPN122" s="516"/>
      <c r="JPO122" s="516"/>
      <c r="JPP122" s="516"/>
      <c r="JPQ122" s="516"/>
      <c r="JPR122" s="516"/>
      <c r="JPS122" s="516"/>
      <c r="JPT122" s="516"/>
      <c r="JPU122" s="516"/>
      <c r="JPV122" s="516"/>
      <c r="JPW122" s="516"/>
      <c r="JPX122" s="516"/>
      <c r="JPY122" s="516"/>
      <c r="JPZ122" s="516"/>
      <c r="JQA122" s="516"/>
      <c r="JQB122" s="516"/>
      <c r="JQC122" s="516"/>
      <c r="JQD122" s="516"/>
      <c r="JQE122" s="516"/>
      <c r="JQF122" s="516"/>
      <c r="JQG122" s="516"/>
      <c r="JQH122" s="516"/>
      <c r="JQI122" s="516"/>
      <c r="JQJ122" s="516"/>
      <c r="JQK122" s="516"/>
      <c r="JQL122" s="516"/>
      <c r="JQM122" s="516"/>
      <c r="JQN122" s="516"/>
      <c r="JQO122" s="516"/>
      <c r="JQP122" s="516"/>
      <c r="JQQ122" s="516"/>
      <c r="JQR122" s="516"/>
      <c r="JQS122" s="516"/>
      <c r="JQT122" s="516"/>
      <c r="JQU122" s="516"/>
      <c r="JQV122" s="516"/>
      <c r="JQW122" s="516"/>
      <c r="JQX122" s="516"/>
      <c r="JQY122" s="516"/>
      <c r="JQZ122" s="516"/>
      <c r="JRA122" s="516"/>
      <c r="JRB122" s="516"/>
      <c r="JRC122" s="516"/>
      <c r="JRD122" s="516"/>
      <c r="JRE122" s="516"/>
      <c r="JRF122" s="516"/>
      <c r="JRG122" s="516"/>
      <c r="JRH122" s="516"/>
      <c r="JRI122" s="516"/>
      <c r="JRJ122" s="516"/>
      <c r="JRK122" s="516"/>
      <c r="JRL122" s="516"/>
      <c r="JRM122" s="516"/>
      <c r="JRN122" s="516"/>
      <c r="JRO122" s="516"/>
      <c r="JRP122" s="516"/>
      <c r="JRQ122" s="516"/>
      <c r="JRR122" s="516"/>
      <c r="JRS122" s="516"/>
      <c r="JRT122" s="516"/>
      <c r="JRU122" s="516"/>
      <c r="JRV122" s="516"/>
      <c r="JRW122" s="516"/>
      <c r="JRX122" s="516"/>
      <c r="JRY122" s="516"/>
      <c r="JRZ122" s="516"/>
      <c r="JSA122" s="516"/>
      <c r="JSB122" s="516"/>
      <c r="JSC122" s="516"/>
      <c r="JSD122" s="516"/>
      <c r="JSE122" s="516"/>
      <c r="JSF122" s="516"/>
      <c r="JSG122" s="516"/>
      <c r="JSH122" s="516"/>
      <c r="JSI122" s="516"/>
      <c r="JSJ122" s="516"/>
      <c r="JSK122" s="516"/>
      <c r="JSL122" s="516"/>
      <c r="JSM122" s="516"/>
      <c r="JSN122" s="516"/>
      <c r="JSO122" s="516"/>
      <c r="JSP122" s="516"/>
      <c r="JSQ122" s="516"/>
      <c r="JSR122" s="516"/>
      <c r="JSS122" s="516"/>
      <c r="JST122" s="516"/>
      <c r="JSU122" s="516"/>
      <c r="JSV122" s="516"/>
      <c r="JSW122" s="516"/>
      <c r="JSX122" s="516"/>
      <c r="JSY122" s="516"/>
      <c r="JSZ122" s="516"/>
      <c r="JTA122" s="516"/>
      <c r="JTB122" s="516"/>
      <c r="JTC122" s="516"/>
      <c r="JTD122" s="516"/>
      <c r="JTE122" s="516"/>
      <c r="JTF122" s="516"/>
      <c r="JTG122" s="516"/>
      <c r="JTH122" s="516"/>
      <c r="JTI122" s="516"/>
      <c r="JTJ122" s="516"/>
      <c r="JTK122" s="516"/>
      <c r="JTL122" s="516"/>
      <c r="JTM122" s="516"/>
      <c r="JTN122" s="516"/>
      <c r="JTO122" s="516"/>
      <c r="JTP122" s="516"/>
      <c r="JTQ122" s="516"/>
      <c r="JTR122" s="516"/>
      <c r="JTS122" s="516"/>
      <c r="JTT122" s="516"/>
      <c r="JTU122" s="516"/>
      <c r="JTV122" s="516"/>
      <c r="JTW122" s="516"/>
      <c r="JTX122" s="516"/>
      <c r="JTY122" s="516"/>
      <c r="JTZ122" s="516"/>
      <c r="JUA122" s="516"/>
      <c r="JUB122" s="516"/>
      <c r="JUC122" s="516"/>
      <c r="JUD122" s="516"/>
      <c r="JUE122" s="516"/>
      <c r="JUF122" s="516"/>
      <c r="JUG122" s="516"/>
      <c r="JUH122" s="516"/>
      <c r="JUI122" s="516"/>
      <c r="JUJ122" s="516"/>
      <c r="JUK122" s="516"/>
      <c r="JUL122" s="516"/>
      <c r="JUM122" s="516"/>
      <c r="JUN122" s="516"/>
      <c r="JUO122" s="516"/>
      <c r="JUP122" s="516"/>
      <c r="JUQ122" s="516"/>
      <c r="JUR122" s="516"/>
      <c r="JUS122" s="516"/>
      <c r="JUT122" s="516"/>
      <c r="JUU122" s="516"/>
      <c r="JUV122" s="516"/>
      <c r="JUW122" s="516"/>
      <c r="JUX122" s="516"/>
      <c r="JUY122" s="516"/>
      <c r="JUZ122" s="516"/>
      <c r="JVA122" s="516"/>
      <c r="JVB122" s="516"/>
      <c r="JVC122" s="516"/>
      <c r="JVD122" s="516"/>
      <c r="JVE122" s="516"/>
      <c r="JVF122" s="516"/>
      <c r="JVG122" s="516"/>
      <c r="JVH122" s="516"/>
      <c r="JVI122" s="516"/>
      <c r="JVJ122" s="516"/>
      <c r="JVK122" s="516"/>
      <c r="JVL122" s="516"/>
      <c r="JVM122" s="516"/>
      <c r="JVN122" s="516"/>
      <c r="JVO122" s="516"/>
      <c r="JVP122" s="516"/>
      <c r="JVQ122" s="516"/>
      <c r="JVR122" s="516"/>
      <c r="JVS122" s="516"/>
      <c r="JVT122" s="516"/>
      <c r="JVU122" s="516"/>
      <c r="JVV122" s="516"/>
      <c r="JVW122" s="516"/>
      <c r="JVX122" s="516"/>
      <c r="JVY122" s="516"/>
      <c r="JVZ122" s="516"/>
      <c r="JWA122" s="516"/>
      <c r="JWB122" s="516"/>
      <c r="JWC122" s="516"/>
      <c r="JWD122" s="516"/>
      <c r="JWE122" s="516"/>
      <c r="JWF122" s="516"/>
      <c r="JWG122" s="516"/>
      <c r="JWH122" s="516"/>
      <c r="JWI122" s="516"/>
      <c r="JWJ122" s="516"/>
      <c r="JWK122" s="516"/>
      <c r="JWL122" s="516"/>
      <c r="JWM122" s="516"/>
      <c r="JWN122" s="516"/>
      <c r="JWO122" s="516"/>
      <c r="JWP122" s="516"/>
      <c r="JWQ122" s="516"/>
      <c r="JWR122" s="516"/>
      <c r="JWS122" s="516"/>
      <c r="JWT122" s="516"/>
      <c r="JWU122" s="516"/>
      <c r="JWV122" s="516"/>
      <c r="JWW122" s="516"/>
      <c r="JWX122" s="516"/>
      <c r="JWY122" s="516"/>
      <c r="JWZ122" s="516"/>
      <c r="JXA122" s="516"/>
      <c r="JXB122" s="516"/>
      <c r="JXC122" s="516"/>
      <c r="JXD122" s="516"/>
      <c r="JXE122" s="516"/>
      <c r="JXF122" s="516"/>
      <c r="JXG122" s="516"/>
      <c r="JXH122" s="516"/>
      <c r="JXI122" s="516"/>
      <c r="JXJ122" s="516"/>
      <c r="JXK122" s="516"/>
      <c r="JXL122" s="516"/>
      <c r="JXM122" s="516"/>
      <c r="JXN122" s="516"/>
      <c r="JXO122" s="516"/>
      <c r="JXP122" s="516"/>
      <c r="JXQ122" s="516"/>
      <c r="JXR122" s="516"/>
      <c r="JXS122" s="516"/>
      <c r="JXT122" s="516"/>
      <c r="JXU122" s="516"/>
      <c r="JXV122" s="516"/>
      <c r="JXW122" s="516"/>
      <c r="JXX122" s="516"/>
      <c r="JXY122" s="516"/>
      <c r="JXZ122" s="516"/>
      <c r="JYA122" s="516"/>
      <c r="JYB122" s="516"/>
      <c r="JYC122" s="516"/>
      <c r="JYD122" s="516"/>
      <c r="JYE122" s="516"/>
      <c r="JYF122" s="516"/>
      <c r="JYG122" s="516"/>
      <c r="JYH122" s="516"/>
      <c r="JYI122" s="516"/>
      <c r="JYJ122" s="516"/>
      <c r="JYK122" s="516"/>
      <c r="JYL122" s="516"/>
      <c r="JYM122" s="516"/>
      <c r="JYN122" s="516"/>
      <c r="JYO122" s="516"/>
      <c r="JYP122" s="516"/>
      <c r="JYQ122" s="516"/>
      <c r="JYR122" s="516"/>
      <c r="JYS122" s="516"/>
      <c r="JYT122" s="516"/>
      <c r="JYU122" s="516"/>
      <c r="JYV122" s="516"/>
      <c r="JYW122" s="516"/>
      <c r="JYX122" s="516"/>
      <c r="JYY122" s="516"/>
      <c r="JYZ122" s="516"/>
      <c r="JZA122" s="516"/>
      <c r="JZB122" s="516"/>
      <c r="JZC122" s="516"/>
      <c r="JZD122" s="516"/>
      <c r="JZE122" s="516"/>
      <c r="JZF122" s="516"/>
      <c r="JZG122" s="516"/>
      <c r="JZH122" s="516"/>
      <c r="JZI122" s="516"/>
      <c r="JZJ122" s="516"/>
      <c r="JZK122" s="516"/>
      <c r="JZL122" s="516"/>
      <c r="JZM122" s="516"/>
      <c r="JZN122" s="516"/>
      <c r="JZO122" s="516"/>
      <c r="JZP122" s="516"/>
      <c r="JZQ122" s="516"/>
      <c r="JZR122" s="516"/>
      <c r="JZS122" s="516"/>
      <c r="JZT122" s="516"/>
      <c r="JZU122" s="516"/>
      <c r="JZV122" s="516"/>
      <c r="JZW122" s="516"/>
      <c r="JZX122" s="516"/>
      <c r="JZY122" s="516"/>
      <c r="JZZ122" s="516"/>
      <c r="KAA122" s="516"/>
      <c r="KAB122" s="516"/>
      <c r="KAC122" s="516"/>
      <c r="KAD122" s="516"/>
      <c r="KAE122" s="516"/>
      <c r="KAF122" s="516"/>
      <c r="KAG122" s="516"/>
      <c r="KAH122" s="516"/>
      <c r="KAI122" s="516"/>
      <c r="KAJ122" s="516"/>
      <c r="KAK122" s="516"/>
      <c r="KAL122" s="516"/>
      <c r="KAM122" s="516"/>
      <c r="KAN122" s="516"/>
      <c r="KAO122" s="516"/>
      <c r="KAP122" s="516"/>
      <c r="KAQ122" s="516"/>
      <c r="KAR122" s="516"/>
      <c r="KAS122" s="516"/>
      <c r="KAT122" s="516"/>
      <c r="KAU122" s="516"/>
      <c r="KAV122" s="516"/>
      <c r="KAW122" s="516"/>
      <c r="KAX122" s="516"/>
      <c r="KAY122" s="516"/>
      <c r="KAZ122" s="516"/>
      <c r="KBA122" s="516"/>
      <c r="KBB122" s="516"/>
      <c r="KBC122" s="516"/>
      <c r="KBD122" s="516"/>
      <c r="KBE122" s="516"/>
      <c r="KBF122" s="516"/>
      <c r="KBG122" s="516"/>
      <c r="KBH122" s="516"/>
      <c r="KBI122" s="516"/>
      <c r="KBJ122" s="516"/>
      <c r="KBK122" s="516"/>
      <c r="KBL122" s="516"/>
      <c r="KBM122" s="516"/>
      <c r="KBN122" s="516"/>
      <c r="KBO122" s="516"/>
      <c r="KBP122" s="516"/>
      <c r="KBQ122" s="516"/>
      <c r="KBR122" s="516"/>
      <c r="KBS122" s="516"/>
      <c r="KBT122" s="516"/>
      <c r="KBU122" s="516"/>
      <c r="KBV122" s="516"/>
      <c r="KBW122" s="516"/>
      <c r="KBX122" s="516"/>
      <c r="KBY122" s="516"/>
      <c r="KBZ122" s="516"/>
      <c r="KCA122" s="516"/>
      <c r="KCB122" s="516"/>
      <c r="KCC122" s="516"/>
      <c r="KCD122" s="516"/>
      <c r="KCE122" s="516"/>
      <c r="KCF122" s="516"/>
      <c r="KCG122" s="516"/>
      <c r="KCH122" s="516"/>
      <c r="KCI122" s="516"/>
      <c r="KCJ122" s="516"/>
      <c r="KCK122" s="516"/>
      <c r="KCL122" s="516"/>
      <c r="KCM122" s="516"/>
      <c r="KCN122" s="516"/>
      <c r="KCO122" s="516"/>
      <c r="KCP122" s="516"/>
      <c r="KCQ122" s="516"/>
      <c r="KCR122" s="516"/>
      <c r="KCS122" s="516"/>
      <c r="KCT122" s="516"/>
      <c r="KCU122" s="516"/>
      <c r="KCV122" s="516"/>
      <c r="KCW122" s="516"/>
      <c r="KCX122" s="516"/>
      <c r="KCY122" s="516"/>
      <c r="KCZ122" s="516"/>
      <c r="KDA122" s="516"/>
      <c r="KDB122" s="516"/>
      <c r="KDC122" s="516"/>
      <c r="KDD122" s="516"/>
      <c r="KDE122" s="516"/>
      <c r="KDF122" s="516"/>
      <c r="KDG122" s="516"/>
      <c r="KDH122" s="516"/>
      <c r="KDI122" s="516"/>
      <c r="KDJ122" s="516"/>
      <c r="KDK122" s="516"/>
      <c r="KDL122" s="516"/>
      <c r="KDM122" s="516"/>
      <c r="KDN122" s="516"/>
      <c r="KDO122" s="516"/>
      <c r="KDP122" s="516"/>
      <c r="KDQ122" s="516"/>
      <c r="KDR122" s="516"/>
      <c r="KDS122" s="516"/>
      <c r="KDT122" s="516"/>
      <c r="KDU122" s="516"/>
      <c r="KDV122" s="516"/>
      <c r="KDW122" s="516"/>
      <c r="KDX122" s="516"/>
      <c r="KDY122" s="516"/>
      <c r="KDZ122" s="516"/>
      <c r="KEA122" s="516"/>
      <c r="KEB122" s="516"/>
      <c r="KEC122" s="516"/>
      <c r="KED122" s="516"/>
      <c r="KEE122" s="516"/>
      <c r="KEF122" s="516"/>
      <c r="KEG122" s="516"/>
      <c r="KEH122" s="516"/>
      <c r="KEI122" s="516"/>
      <c r="KEJ122" s="516"/>
      <c r="KEK122" s="516"/>
      <c r="KEL122" s="516"/>
      <c r="KEM122" s="516"/>
      <c r="KEN122" s="516"/>
      <c r="KEO122" s="516"/>
      <c r="KEP122" s="516"/>
      <c r="KEQ122" s="516"/>
      <c r="KER122" s="516"/>
      <c r="KES122" s="516"/>
      <c r="KET122" s="516"/>
      <c r="KEU122" s="516"/>
      <c r="KEV122" s="516"/>
      <c r="KEW122" s="516"/>
      <c r="KEX122" s="516"/>
      <c r="KEY122" s="516"/>
      <c r="KEZ122" s="516"/>
      <c r="KFA122" s="516"/>
      <c r="KFB122" s="516"/>
      <c r="KFC122" s="516"/>
      <c r="KFD122" s="516"/>
      <c r="KFE122" s="516"/>
      <c r="KFF122" s="516"/>
      <c r="KFG122" s="516"/>
      <c r="KFH122" s="516"/>
      <c r="KFI122" s="516"/>
      <c r="KFJ122" s="516"/>
      <c r="KFK122" s="516"/>
      <c r="KFL122" s="516"/>
      <c r="KFM122" s="516"/>
      <c r="KFN122" s="516"/>
      <c r="KFO122" s="516"/>
      <c r="KFP122" s="516"/>
      <c r="KFQ122" s="516"/>
      <c r="KFR122" s="516"/>
      <c r="KFS122" s="516"/>
      <c r="KFT122" s="516"/>
      <c r="KFU122" s="516"/>
      <c r="KFV122" s="516"/>
      <c r="KFW122" s="516"/>
      <c r="KFX122" s="516"/>
      <c r="KFY122" s="516"/>
      <c r="KFZ122" s="516"/>
      <c r="KGA122" s="516"/>
      <c r="KGB122" s="516"/>
      <c r="KGC122" s="516"/>
      <c r="KGD122" s="516"/>
      <c r="KGE122" s="516"/>
      <c r="KGF122" s="516"/>
      <c r="KGG122" s="516"/>
      <c r="KGH122" s="516"/>
      <c r="KGI122" s="516"/>
      <c r="KGJ122" s="516"/>
      <c r="KGK122" s="516"/>
      <c r="KGL122" s="516"/>
      <c r="KGM122" s="516"/>
      <c r="KGN122" s="516"/>
      <c r="KGO122" s="516"/>
      <c r="KGP122" s="516"/>
      <c r="KGQ122" s="516"/>
      <c r="KGR122" s="516"/>
      <c r="KGS122" s="516"/>
      <c r="KGT122" s="516"/>
      <c r="KGU122" s="516"/>
      <c r="KGV122" s="516"/>
      <c r="KGW122" s="516"/>
      <c r="KGX122" s="516"/>
      <c r="KGY122" s="516"/>
      <c r="KGZ122" s="516"/>
      <c r="KHA122" s="516"/>
      <c r="KHB122" s="516"/>
      <c r="KHC122" s="516"/>
      <c r="KHD122" s="516"/>
      <c r="KHE122" s="516"/>
      <c r="KHF122" s="516"/>
      <c r="KHG122" s="516"/>
      <c r="KHH122" s="516"/>
      <c r="KHI122" s="516"/>
      <c r="KHJ122" s="516"/>
      <c r="KHK122" s="516"/>
      <c r="KHL122" s="516"/>
      <c r="KHM122" s="516"/>
      <c r="KHN122" s="516"/>
      <c r="KHO122" s="516"/>
      <c r="KHP122" s="516"/>
      <c r="KHQ122" s="516"/>
      <c r="KHR122" s="516"/>
      <c r="KHS122" s="516"/>
      <c r="KHT122" s="516"/>
      <c r="KHU122" s="516"/>
      <c r="KHV122" s="516"/>
      <c r="KHW122" s="516"/>
      <c r="KHX122" s="516"/>
      <c r="KHY122" s="516"/>
      <c r="KHZ122" s="516"/>
      <c r="KIA122" s="516"/>
      <c r="KIB122" s="516"/>
      <c r="KIC122" s="516"/>
      <c r="KID122" s="516"/>
      <c r="KIE122" s="516"/>
      <c r="KIF122" s="516"/>
      <c r="KIG122" s="516"/>
      <c r="KIH122" s="516"/>
      <c r="KII122" s="516"/>
      <c r="KIJ122" s="516"/>
      <c r="KIK122" s="516"/>
      <c r="KIL122" s="516"/>
      <c r="KIM122" s="516"/>
      <c r="KIN122" s="516"/>
      <c r="KIO122" s="516"/>
      <c r="KIP122" s="516"/>
      <c r="KIQ122" s="516"/>
      <c r="KIR122" s="516"/>
      <c r="KIS122" s="516"/>
      <c r="KIT122" s="516"/>
      <c r="KIU122" s="516"/>
      <c r="KIV122" s="516"/>
      <c r="KIW122" s="516"/>
      <c r="KIX122" s="516"/>
      <c r="KIY122" s="516"/>
      <c r="KIZ122" s="516"/>
      <c r="KJA122" s="516"/>
      <c r="KJB122" s="516"/>
      <c r="KJC122" s="516"/>
      <c r="KJD122" s="516"/>
      <c r="KJE122" s="516"/>
      <c r="KJF122" s="516"/>
      <c r="KJG122" s="516"/>
      <c r="KJH122" s="516"/>
      <c r="KJI122" s="516"/>
      <c r="KJJ122" s="516"/>
      <c r="KJK122" s="516"/>
      <c r="KJL122" s="516"/>
      <c r="KJM122" s="516"/>
      <c r="KJN122" s="516"/>
      <c r="KJO122" s="516"/>
      <c r="KJP122" s="516"/>
      <c r="KJQ122" s="516"/>
      <c r="KJR122" s="516"/>
      <c r="KJS122" s="516"/>
      <c r="KJT122" s="516"/>
      <c r="KJU122" s="516"/>
      <c r="KJV122" s="516"/>
      <c r="KJW122" s="516"/>
      <c r="KJX122" s="516"/>
      <c r="KJY122" s="516"/>
      <c r="KJZ122" s="516"/>
      <c r="KKA122" s="516"/>
      <c r="KKB122" s="516"/>
      <c r="KKC122" s="516"/>
      <c r="KKD122" s="516"/>
      <c r="KKE122" s="516"/>
      <c r="KKF122" s="516"/>
      <c r="KKG122" s="516"/>
      <c r="KKH122" s="516"/>
      <c r="KKI122" s="516"/>
      <c r="KKJ122" s="516"/>
      <c r="KKK122" s="516"/>
      <c r="KKL122" s="516"/>
      <c r="KKM122" s="516"/>
      <c r="KKN122" s="516"/>
      <c r="KKO122" s="516"/>
      <c r="KKP122" s="516"/>
      <c r="KKQ122" s="516"/>
      <c r="KKR122" s="516"/>
      <c r="KKS122" s="516"/>
      <c r="KKT122" s="516"/>
      <c r="KKU122" s="516"/>
      <c r="KKV122" s="516"/>
      <c r="KKW122" s="516"/>
      <c r="KKX122" s="516"/>
      <c r="KKY122" s="516"/>
      <c r="KKZ122" s="516"/>
      <c r="KLA122" s="516"/>
      <c r="KLB122" s="516"/>
      <c r="KLC122" s="516"/>
      <c r="KLD122" s="516"/>
      <c r="KLE122" s="516"/>
      <c r="KLF122" s="516"/>
      <c r="KLG122" s="516"/>
      <c r="KLH122" s="516"/>
      <c r="KLI122" s="516"/>
      <c r="KLJ122" s="516"/>
      <c r="KLK122" s="516"/>
      <c r="KLL122" s="516"/>
      <c r="KLM122" s="516"/>
      <c r="KLN122" s="516"/>
      <c r="KLO122" s="516"/>
      <c r="KLP122" s="516"/>
      <c r="KLQ122" s="516"/>
      <c r="KLR122" s="516"/>
      <c r="KLS122" s="516"/>
      <c r="KLT122" s="516"/>
      <c r="KLU122" s="516"/>
      <c r="KLV122" s="516"/>
      <c r="KLW122" s="516"/>
      <c r="KLX122" s="516"/>
      <c r="KLY122" s="516"/>
      <c r="KLZ122" s="516"/>
      <c r="KMA122" s="516"/>
      <c r="KMB122" s="516"/>
      <c r="KMC122" s="516"/>
      <c r="KMD122" s="516"/>
      <c r="KME122" s="516"/>
      <c r="KMF122" s="516"/>
      <c r="KMG122" s="516"/>
      <c r="KMH122" s="516"/>
      <c r="KMI122" s="516"/>
      <c r="KMJ122" s="516"/>
      <c r="KMK122" s="516"/>
      <c r="KML122" s="516"/>
      <c r="KMM122" s="516"/>
      <c r="KMN122" s="516"/>
      <c r="KMO122" s="516"/>
      <c r="KMP122" s="516"/>
      <c r="KMQ122" s="516"/>
      <c r="KMR122" s="516"/>
      <c r="KMS122" s="516"/>
      <c r="KMT122" s="516"/>
      <c r="KMU122" s="516"/>
      <c r="KMV122" s="516"/>
      <c r="KMW122" s="516"/>
      <c r="KMX122" s="516"/>
      <c r="KMY122" s="516"/>
      <c r="KMZ122" s="516"/>
      <c r="KNA122" s="516"/>
      <c r="KNB122" s="516"/>
      <c r="KNC122" s="516"/>
      <c r="KND122" s="516"/>
      <c r="KNE122" s="516"/>
      <c r="KNF122" s="516"/>
      <c r="KNG122" s="516"/>
      <c r="KNH122" s="516"/>
      <c r="KNI122" s="516"/>
      <c r="KNJ122" s="516"/>
      <c r="KNK122" s="516"/>
      <c r="KNL122" s="516"/>
      <c r="KNM122" s="516"/>
      <c r="KNN122" s="516"/>
      <c r="KNO122" s="516"/>
      <c r="KNP122" s="516"/>
      <c r="KNQ122" s="516"/>
      <c r="KNR122" s="516"/>
      <c r="KNS122" s="516"/>
      <c r="KNT122" s="516"/>
      <c r="KNU122" s="516"/>
      <c r="KNV122" s="516"/>
      <c r="KNW122" s="516"/>
      <c r="KNX122" s="516"/>
      <c r="KNY122" s="516"/>
      <c r="KNZ122" s="516"/>
      <c r="KOA122" s="516"/>
      <c r="KOB122" s="516"/>
      <c r="KOC122" s="516"/>
      <c r="KOD122" s="516"/>
      <c r="KOE122" s="516"/>
      <c r="KOF122" s="516"/>
      <c r="KOG122" s="516"/>
      <c r="KOH122" s="516"/>
      <c r="KOI122" s="516"/>
      <c r="KOJ122" s="516"/>
      <c r="KOK122" s="516"/>
      <c r="KOL122" s="516"/>
      <c r="KOM122" s="516"/>
      <c r="KON122" s="516"/>
      <c r="KOO122" s="516"/>
      <c r="KOP122" s="516"/>
      <c r="KOQ122" s="516"/>
      <c r="KOR122" s="516"/>
      <c r="KOS122" s="516"/>
      <c r="KOT122" s="516"/>
      <c r="KOU122" s="516"/>
      <c r="KOV122" s="516"/>
      <c r="KOW122" s="516"/>
      <c r="KOX122" s="516"/>
      <c r="KOY122" s="516"/>
      <c r="KOZ122" s="516"/>
      <c r="KPA122" s="516"/>
      <c r="KPB122" s="516"/>
      <c r="KPC122" s="516"/>
      <c r="KPD122" s="516"/>
      <c r="KPE122" s="516"/>
      <c r="KPF122" s="516"/>
      <c r="KPG122" s="516"/>
      <c r="KPH122" s="516"/>
      <c r="KPI122" s="516"/>
      <c r="KPJ122" s="516"/>
      <c r="KPK122" s="516"/>
      <c r="KPL122" s="516"/>
      <c r="KPM122" s="516"/>
      <c r="KPN122" s="516"/>
      <c r="KPO122" s="516"/>
      <c r="KPP122" s="516"/>
      <c r="KPQ122" s="516"/>
      <c r="KPR122" s="516"/>
      <c r="KPS122" s="516"/>
      <c r="KPT122" s="516"/>
      <c r="KPU122" s="516"/>
      <c r="KPV122" s="516"/>
      <c r="KPW122" s="516"/>
      <c r="KPX122" s="516"/>
      <c r="KPY122" s="516"/>
      <c r="KPZ122" s="516"/>
      <c r="KQA122" s="516"/>
      <c r="KQB122" s="516"/>
      <c r="KQC122" s="516"/>
      <c r="KQD122" s="516"/>
      <c r="KQE122" s="516"/>
      <c r="KQF122" s="516"/>
      <c r="KQG122" s="516"/>
      <c r="KQH122" s="516"/>
      <c r="KQI122" s="516"/>
      <c r="KQJ122" s="516"/>
      <c r="KQK122" s="516"/>
      <c r="KQL122" s="516"/>
      <c r="KQM122" s="516"/>
      <c r="KQN122" s="516"/>
      <c r="KQO122" s="516"/>
      <c r="KQP122" s="516"/>
      <c r="KQQ122" s="516"/>
      <c r="KQR122" s="516"/>
      <c r="KQS122" s="516"/>
      <c r="KQT122" s="516"/>
      <c r="KQU122" s="516"/>
      <c r="KQV122" s="516"/>
      <c r="KQW122" s="516"/>
      <c r="KQX122" s="516"/>
      <c r="KQY122" s="516"/>
      <c r="KQZ122" s="516"/>
      <c r="KRA122" s="516"/>
      <c r="KRB122" s="516"/>
      <c r="KRC122" s="516"/>
      <c r="KRD122" s="516"/>
      <c r="KRE122" s="516"/>
      <c r="KRF122" s="516"/>
      <c r="KRG122" s="516"/>
      <c r="KRH122" s="516"/>
      <c r="KRI122" s="516"/>
      <c r="KRJ122" s="516"/>
      <c r="KRK122" s="516"/>
      <c r="KRL122" s="516"/>
      <c r="KRM122" s="516"/>
      <c r="KRN122" s="516"/>
      <c r="KRO122" s="516"/>
      <c r="KRP122" s="516"/>
      <c r="KRQ122" s="516"/>
      <c r="KRR122" s="516"/>
      <c r="KRS122" s="516"/>
      <c r="KRT122" s="516"/>
      <c r="KRU122" s="516"/>
      <c r="KRV122" s="516"/>
      <c r="KRW122" s="516"/>
      <c r="KRX122" s="516"/>
      <c r="KRY122" s="516"/>
      <c r="KRZ122" s="516"/>
      <c r="KSA122" s="516"/>
      <c r="KSB122" s="516"/>
      <c r="KSC122" s="516"/>
      <c r="KSD122" s="516"/>
      <c r="KSE122" s="516"/>
      <c r="KSF122" s="516"/>
      <c r="KSG122" s="516"/>
      <c r="KSH122" s="516"/>
      <c r="KSI122" s="516"/>
      <c r="KSJ122" s="516"/>
      <c r="KSK122" s="516"/>
      <c r="KSL122" s="516"/>
      <c r="KSM122" s="516"/>
      <c r="KSN122" s="516"/>
      <c r="KSO122" s="516"/>
      <c r="KSP122" s="516"/>
      <c r="KSQ122" s="516"/>
      <c r="KSR122" s="516"/>
      <c r="KSS122" s="516"/>
      <c r="KST122" s="516"/>
      <c r="KSU122" s="516"/>
      <c r="KSV122" s="516"/>
      <c r="KSW122" s="516"/>
      <c r="KSX122" s="516"/>
      <c r="KSY122" s="516"/>
      <c r="KSZ122" s="516"/>
      <c r="KTA122" s="516"/>
      <c r="KTB122" s="516"/>
      <c r="KTC122" s="516"/>
      <c r="KTD122" s="516"/>
      <c r="KTE122" s="516"/>
      <c r="KTF122" s="516"/>
      <c r="KTG122" s="516"/>
      <c r="KTH122" s="516"/>
      <c r="KTI122" s="516"/>
      <c r="KTJ122" s="516"/>
      <c r="KTK122" s="516"/>
      <c r="KTL122" s="516"/>
      <c r="KTM122" s="516"/>
      <c r="KTN122" s="516"/>
      <c r="KTO122" s="516"/>
      <c r="KTP122" s="516"/>
      <c r="KTQ122" s="516"/>
      <c r="KTR122" s="516"/>
      <c r="KTS122" s="516"/>
      <c r="KTT122" s="516"/>
      <c r="KTU122" s="516"/>
      <c r="KTV122" s="516"/>
      <c r="KTW122" s="516"/>
      <c r="KTX122" s="516"/>
      <c r="KTY122" s="516"/>
      <c r="KTZ122" s="516"/>
      <c r="KUA122" s="516"/>
      <c r="KUB122" s="516"/>
      <c r="KUC122" s="516"/>
      <c r="KUD122" s="516"/>
      <c r="KUE122" s="516"/>
      <c r="KUF122" s="516"/>
      <c r="KUG122" s="516"/>
      <c r="KUH122" s="516"/>
      <c r="KUI122" s="516"/>
      <c r="KUJ122" s="516"/>
      <c r="KUK122" s="516"/>
      <c r="KUL122" s="516"/>
      <c r="KUM122" s="516"/>
      <c r="KUN122" s="516"/>
      <c r="KUO122" s="516"/>
      <c r="KUP122" s="516"/>
      <c r="KUQ122" s="516"/>
      <c r="KUR122" s="516"/>
      <c r="KUS122" s="516"/>
      <c r="KUT122" s="516"/>
      <c r="KUU122" s="516"/>
      <c r="KUV122" s="516"/>
      <c r="KUW122" s="516"/>
      <c r="KUX122" s="516"/>
      <c r="KUY122" s="516"/>
      <c r="KUZ122" s="516"/>
      <c r="KVA122" s="516"/>
      <c r="KVB122" s="516"/>
      <c r="KVC122" s="516"/>
      <c r="KVD122" s="516"/>
      <c r="KVE122" s="516"/>
      <c r="KVF122" s="516"/>
      <c r="KVG122" s="516"/>
      <c r="KVH122" s="516"/>
      <c r="KVI122" s="516"/>
      <c r="KVJ122" s="516"/>
      <c r="KVK122" s="516"/>
      <c r="KVL122" s="516"/>
      <c r="KVM122" s="516"/>
      <c r="KVN122" s="516"/>
      <c r="KVO122" s="516"/>
      <c r="KVP122" s="516"/>
      <c r="KVQ122" s="516"/>
      <c r="KVR122" s="516"/>
      <c r="KVS122" s="516"/>
      <c r="KVT122" s="516"/>
      <c r="KVU122" s="516"/>
      <c r="KVV122" s="516"/>
      <c r="KVW122" s="516"/>
      <c r="KVX122" s="516"/>
      <c r="KVY122" s="516"/>
      <c r="KVZ122" s="516"/>
      <c r="KWA122" s="516"/>
      <c r="KWB122" s="516"/>
      <c r="KWC122" s="516"/>
      <c r="KWD122" s="516"/>
      <c r="KWE122" s="516"/>
      <c r="KWF122" s="516"/>
      <c r="KWG122" s="516"/>
      <c r="KWH122" s="516"/>
      <c r="KWI122" s="516"/>
      <c r="KWJ122" s="516"/>
      <c r="KWK122" s="516"/>
      <c r="KWL122" s="516"/>
      <c r="KWM122" s="516"/>
      <c r="KWN122" s="516"/>
      <c r="KWO122" s="516"/>
      <c r="KWP122" s="516"/>
      <c r="KWQ122" s="516"/>
      <c r="KWR122" s="516"/>
      <c r="KWS122" s="516"/>
      <c r="KWT122" s="516"/>
      <c r="KWU122" s="516"/>
      <c r="KWV122" s="516"/>
      <c r="KWW122" s="516"/>
      <c r="KWX122" s="516"/>
      <c r="KWY122" s="516"/>
      <c r="KWZ122" s="516"/>
      <c r="KXA122" s="516"/>
      <c r="KXB122" s="516"/>
      <c r="KXC122" s="516"/>
      <c r="KXD122" s="516"/>
      <c r="KXE122" s="516"/>
      <c r="KXF122" s="516"/>
      <c r="KXG122" s="516"/>
      <c r="KXH122" s="516"/>
      <c r="KXI122" s="516"/>
      <c r="KXJ122" s="516"/>
      <c r="KXK122" s="516"/>
      <c r="KXL122" s="516"/>
      <c r="KXM122" s="516"/>
      <c r="KXN122" s="516"/>
      <c r="KXO122" s="516"/>
      <c r="KXP122" s="516"/>
      <c r="KXQ122" s="516"/>
      <c r="KXR122" s="516"/>
      <c r="KXS122" s="516"/>
      <c r="KXT122" s="516"/>
      <c r="KXU122" s="516"/>
      <c r="KXV122" s="516"/>
      <c r="KXW122" s="516"/>
      <c r="KXX122" s="516"/>
      <c r="KXY122" s="516"/>
      <c r="KXZ122" s="516"/>
      <c r="KYA122" s="516"/>
      <c r="KYB122" s="516"/>
      <c r="KYC122" s="516"/>
      <c r="KYD122" s="516"/>
      <c r="KYE122" s="516"/>
      <c r="KYF122" s="516"/>
      <c r="KYG122" s="516"/>
      <c r="KYH122" s="516"/>
      <c r="KYI122" s="516"/>
      <c r="KYJ122" s="516"/>
      <c r="KYK122" s="516"/>
      <c r="KYL122" s="516"/>
      <c r="KYM122" s="516"/>
      <c r="KYN122" s="516"/>
      <c r="KYO122" s="516"/>
      <c r="KYP122" s="516"/>
      <c r="KYQ122" s="516"/>
      <c r="KYR122" s="516"/>
      <c r="KYS122" s="516"/>
      <c r="KYT122" s="516"/>
      <c r="KYU122" s="516"/>
      <c r="KYV122" s="516"/>
      <c r="KYW122" s="516"/>
      <c r="KYX122" s="516"/>
      <c r="KYY122" s="516"/>
      <c r="KYZ122" s="516"/>
      <c r="KZA122" s="516"/>
      <c r="KZB122" s="516"/>
      <c r="KZC122" s="516"/>
      <c r="KZD122" s="516"/>
      <c r="KZE122" s="516"/>
      <c r="KZF122" s="516"/>
      <c r="KZG122" s="516"/>
      <c r="KZH122" s="516"/>
      <c r="KZI122" s="516"/>
      <c r="KZJ122" s="516"/>
      <c r="KZK122" s="516"/>
      <c r="KZL122" s="516"/>
      <c r="KZM122" s="516"/>
      <c r="KZN122" s="516"/>
      <c r="KZO122" s="516"/>
      <c r="KZP122" s="516"/>
      <c r="KZQ122" s="516"/>
      <c r="KZR122" s="516"/>
      <c r="KZS122" s="516"/>
      <c r="KZT122" s="516"/>
      <c r="KZU122" s="516"/>
      <c r="KZV122" s="516"/>
      <c r="KZW122" s="516"/>
      <c r="KZX122" s="516"/>
      <c r="KZY122" s="516"/>
      <c r="KZZ122" s="516"/>
      <c r="LAA122" s="516"/>
      <c r="LAB122" s="516"/>
      <c r="LAC122" s="516"/>
      <c r="LAD122" s="516"/>
      <c r="LAE122" s="516"/>
      <c r="LAF122" s="516"/>
      <c r="LAG122" s="516"/>
      <c r="LAH122" s="516"/>
      <c r="LAI122" s="516"/>
      <c r="LAJ122" s="516"/>
      <c r="LAK122" s="516"/>
      <c r="LAL122" s="516"/>
      <c r="LAM122" s="516"/>
      <c r="LAN122" s="516"/>
      <c r="LAO122" s="516"/>
      <c r="LAP122" s="516"/>
      <c r="LAQ122" s="516"/>
      <c r="LAR122" s="516"/>
      <c r="LAS122" s="516"/>
      <c r="LAT122" s="516"/>
      <c r="LAU122" s="516"/>
      <c r="LAV122" s="516"/>
      <c r="LAW122" s="516"/>
      <c r="LAX122" s="516"/>
      <c r="LAY122" s="516"/>
      <c r="LAZ122" s="516"/>
      <c r="LBA122" s="516"/>
      <c r="LBB122" s="516"/>
      <c r="LBC122" s="516"/>
      <c r="LBD122" s="516"/>
      <c r="LBE122" s="516"/>
      <c r="LBF122" s="516"/>
      <c r="LBG122" s="516"/>
      <c r="LBH122" s="516"/>
      <c r="LBI122" s="516"/>
      <c r="LBJ122" s="516"/>
      <c r="LBK122" s="516"/>
      <c r="LBL122" s="516"/>
      <c r="LBM122" s="516"/>
      <c r="LBN122" s="516"/>
      <c r="LBO122" s="516"/>
      <c r="LBP122" s="516"/>
      <c r="LBQ122" s="516"/>
      <c r="LBR122" s="516"/>
      <c r="LBS122" s="516"/>
      <c r="LBT122" s="516"/>
      <c r="LBU122" s="516"/>
      <c r="LBV122" s="516"/>
      <c r="LBW122" s="516"/>
      <c r="LBX122" s="516"/>
      <c r="LBY122" s="516"/>
      <c r="LBZ122" s="516"/>
      <c r="LCA122" s="516"/>
      <c r="LCB122" s="516"/>
      <c r="LCC122" s="516"/>
      <c r="LCD122" s="516"/>
      <c r="LCE122" s="516"/>
      <c r="LCF122" s="516"/>
      <c r="LCG122" s="516"/>
      <c r="LCH122" s="516"/>
      <c r="LCI122" s="516"/>
      <c r="LCJ122" s="516"/>
      <c r="LCK122" s="516"/>
      <c r="LCL122" s="516"/>
      <c r="LCM122" s="516"/>
      <c r="LCN122" s="516"/>
      <c r="LCO122" s="516"/>
      <c r="LCP122" s="516"/>
      <c r="LCQ122" s="516"/>
      <c r="LCR122" s="516"/>
      <c r="LCS122" s="516"/>
      <c r="LCT122" s="516"/>
      <c r="LCU122" s="516"/>
      <c r="LCV122" s="516"/>
      <c r="LCW122" s="516"/>
      <c r="LCX122" s="516"/>
      <c r="LCY122" s="516"/>
      <c r="LCZ122" s="516"/>
      <c r="LDA122" s="516"/>
      <c r="LDB122" s="516"/>
      <c r="LDC122" s="516"/>
      <c r="LDD122" s="516"/>
      <c r="LDE122" s="516"/>
      <c r="LDF122" s="516"/>
      <c r="LDG122" s="516"/>
      <c r="LDH122" s="516"/>
      <c r="LDI122" s="516"/>
      <c r="LDJ122" s="516"/>
      <c r="LDK122" s="516"/>
      <c r="LDL122" s="516"/>
      <c r="LDM122" s="516"/>
      <c r="LDN122" s="516"/>
      <c r="LDO122" s="516"/>
      <c r="LDP122" s="516"/>
      <c r="LDQ122" s="516"/>
      <c r="LDR122" s="516"/>
      <c r="LDS122" s="516"/>
      <c r="LDT122" s="516"/>
      <c r="LDU122" s="516"/>
      <c r="LDV122" s="516"/>
      <c r="LDW122" s="516"/>
      <c r="LDX122" s="516"/>
      <c r="LDY122" s="516"/>
      <c r="LDZ122" s="516"/>
      <c r="LEA122" s="516"/>
      <c r="LEB122" s="516"/>
      <c r="LEC122" s="516"/>
      <c r="LED122" s="516"/>
      <c r="LEE122" s="516"/>
      <c r="LEF122" s="516"/>
      <c r="LEG122" s="516"/>
      <c r="LEH122" s="516"/>
      <c r="LEI122" s="516"/>
      <c r="LEJ122" s="516"/>
      <c r="LEK122" s="516"/>
      <c r="LEL122" s="516"/>
      <c r="LEM122" s="516"/>
      <c r="LEN122" s="516"/>
      <c r="LEO122" s="516"/>
      <c r="LEP122" s="516"/>
      <c r="LEQ122" s="516"/>
      <c r="LER122" s="516"/>
      <c r="LES122" s="516"/>
      <c r="LET122" s="516"/>
      <c r="LEU122" s="516"/>
      <c r="LEV122" s="516"/>
      <c r="LEW122" s="516"/>
      <c r="LEX122" s="516"/>
      <c r="LEY122" s="516"/>
      <c r="LEZ122" s="516"/>
      <c r="LFA122" s="516"/>
      <c r="LFB122" s="516"/>
      <c r="LFC122" s="516"/>
      <c r="LFD122" s="516"/>
      <c r="LFE122" s="516"/>
      <c r="LFF122" s="516"/>
      <c r="LFG122" s="516"/>
      <c r="LFH122" s="516"/>
      <c r="LFI122" s="516"/>
      <c r="LFJ122" s="516"/>
      <c r="LFK122" s="516"/>
      <c r="LFL122" s="516"/>
      <c r="LFM122" s="516"/>
      <c r="LFN122" s="516"/>
      <c r="LFO122" s="516"/>
      <c r="LFP122" s="516"/>
      <c r="LFQ122" s="516"/>
      <c r="LFR122" s="516"/>
      <c r="LFS122" s="516"/>
      <c r="LFT122" s="516"/>
      <c r="LFU122" s="516"/>
      <c r="LFV122" s="516"/>
      <c r="LFW122" s="516"/>
      <c r="LFX122" s="516"/>
      <c r="LFY122" s="516"/>
      <c r="LFZ122" s="516"/>
      <c r="LGA122" s="516"/>
      <c r="LGB122" s="516"/>
      <c r="LGC122" s="516"/>
      <c r="LGD122" s="516"/>
      <c r="LGE122" s="516"/>
      <c r="LGF122" s="516"/>
      <c r="LGG122" s="516"/>
      <c r="LGH122" s="516"/>
      <c r="LGI122" s="516"/>
      <c r="LGJ122" s="516"/>
      <c r="LGK122" s="516"/>
      <c r="LGL122" s="516"/>
      <c r="LGM122" s="516"/>
      <c r="LGN122" s="516"/>
      <c r="LGO122" s="516"/>
      <c r="LGP122" s="516"/>
      <c r="LGQ122" s="516"/>
      <c r="LGR122" s="516"/>
      <c r="LGS122" s="516"/>
      <c r="LGT122" s="516"/>
      <c r="LGU122" s="516"/>
      <c r="LGV122" s="516"/>
      <c r="LGW122" s="516"/>
      <c r="LGX122" s="516"/>
      <c r="LGY122" s="516"/>
      <c r="LGZ122" s="516"/>
      <c r="LHA122" s="516"/>
      <c r="LHB122" s="516"/>
      <c r="LHC122" s="516"/>
      <c r="LHD122" s="516"/>
      <c r="LHE122" s="516"/>
      <c r="LHF122" s="516"/>
      <c r="LHG122" s="516"/>
      <c r="LHH122" s="516"/>
      <c r="LHI122" s="516"/>
      <c r="LHJ122" s="516"/>
      <c r="LHK122" s="516"/>
      <c r="LHL122" s="516"/>
      <c r="LHM122" s="516"/>
      <c r="LHN122" s="516"/>
      <c r="LHO122" s="516"/>
      <c r="LHP122" s="516"/>
      <c r="LHQ122" s="516"/>
      <c r="LHR122" s="516"/>
      <c r="LHS122" s="516"/>
      <c r="LHT122" s="516"/>
      <c r="LHU122" s="516"/>
      <c r="LHV122" s="516"/>
      <c r="LHW122" s="516"/>
      <c r="LHX122" s="516"/>
      <c r="LHY122" s="516"/>
      <c r="LHZ122" s="516"/>
      <c r="LIA122" s="516"/>
      <c r="LIB122" s="516"/>
      <c r="LIC122" s="516"/>
      <c r="LID122" s="516"/>
      <c r="LIE122" s="516"/>
      <c r="LIF122" s="516"/>
      <c r="LIG122" s="516"/>
      <c r="LIH122" s="516"/>
      <c r="LII122" s="516"/>
      <c r="LIJ122" s="516"/>
      <c r="LIK122" s="516"/>
      <c r="LIL122" s="516"/>
      <c r="LIM122" s="516"/>
      <c r="LIN122" s="516"/>
      <c r="LIO122" s="516"/>
      <c r="LIP122" s="516"/>
      <c r="LIQ122" s="516"/>
      <c r="LIR122" s="516"/>
      <c r="LIS122" s="516"/>
      <c r="LIT122" s="516"/>
      <c r="LIU122" s="516"/>
      <c r="LIV122" s="516"/>
      <c r="LIW122" s="516"/>
      <c r="LIX122" s="516"/>
      <c r="LIY122" s="516"/>
      <c r="LIZ122" s="516"/>
      <c r="LJA122" s="516"/>
      <c r="LJB122" s="516"/>
      <c r="LJC122" s="516"/>
      <c r="LJD122" s="516"/>
      <c r="LJE122" s="516"/>
      <c r="LJF122" s="516"/>
      <c r="LJG122" s="516"/>
      <c r="LJH122" s="516"/>
      <c r="LJI122" s="516"/>
      <c r="LJJ122" s="516"/>
      <c r="LJK122" s="516"/>
      <c r="LJL122" s="516"/>
      <c r="LJM122" s="516"/>
      <c r="LJN122" s="516"/>
      <c r="LJO122" s="516"/>
      <c r="LJP122" s="516"/>
      <c r="LJQ122" s="516"/>
      <c r="LJR122" s="516"/>
      <c r="LJS122" s="516"/>
      <c r="LJT122" s="516"/>
      <c r="LJU122" s="516"/>
      <c r="LJV122" s="516"/>
      <c r="LJW122" s="516"/>
      <c r="LJX122" s="516"/>
      <c r="LJY122" s="516"/>
      <c r="LJZ122" s="516"/>
      <c r="LKA122" s="516"/>
      <c r="LKB122" s="516"/>
      <c r="LKC122" s="516"/>
      <c r="LKD122" s="516"/>
      <c r="LKE122" s="516"/>
      <c r="LKF122" s="516"/>
      <c r="LKG122" s="516"/>
      <c r="LKH122" s="516"/>
      <c r="LKI122" s="516"/>
      <c r="LKJ122" s="516"/>
      <c r="LKK122" s="516"/>
      <c r="LKL122" s="516"/>
      <c r="LKM122" s="516"/>
      <c r="LKN122" s="516"/>
      <c r="LKO122" s="516"/>
      <c r="LKP122" s="516"/>
      <c r="LKQ122" s="516"/>
      <c r="LKR122" s="516"/>
      <c r="LKS122" s="516"/>
      <c r="LKT122" s="516"/>
      <c r="LKU122" s="516"/>
      <c r="LKV122" s="516"/>
      <c r="LKW122" s="516"/>
      <c r="LKX122" s="516"/>
      <c r="LKY122" s="516"/>
      <c r="LKZ122" s="516"/>
      <c r="LLA122" s="516"/>
      <c r="LLB122" s="516"/>
      <c r="LLC122" s="516"/>
      <c r="LLD122" s="516"/>
      <c r="LLE122" s="516"/>
      <c r="LLF122" s="516"/>
      <c r="LLG122" s="516"/>
      <c r="LLH122" s="516"/>
      <c r="LLI122" s="516"/>
      <c r="LLJ122" s="516"/>
      <c r="LLK122" s="516"/>
      <c r="LLL122" s="516"/>
      <c r="LLM122" s="516"/>
      <c r="LLN122" s="516"/>
      <c r="LLO122" s="516"/>
      <c r="LLP122" s="516"/>
      <c r="LLQ122" s="516"/>
      <c r="LLR122" s="516"/>
      <c r="LLS122" s="516"/>
      <c r="LLT122" s="516"/>
      <c r="LLU122" s="516"/>
      <c r="LLV122" s="516"/>
      <c r="LLW122" s="516"/>
      <c r="LLX122" s="516"/>
      <c r="LLY122" s="516"/>
      <c r="LLZ122" s="516"/>
      <c r="LMA122" s="516"/>
      <c r="LMB122" s="516"/>
      <c r="LMC122" s="516"/>
      <c r="LMD122" s="516"/>
      <c r="LME122" s="516"/>
      <c r="LMF122" s="516"/>
      <c r="LMG122" s="516"/>
      <c r="LMH122" s="516"/>
      <c r="LMI122" s="516"/>
      <c r="LMJ122" s="516"/>
      <c r="LMK122" s="516"/>
      <c r="LML122" s="516"/>
      <c r="LMM122" s="516"/>
      <c r="LMN122" s="516"/>
      <c r="LMO122" s="516"/>
      <c r="LMP122" s="516"/>
      <c r="LMQ122" s="516"/>
      <c r="LMR122" s="516"/>
      <c r="LMS122" s="516"/>
      <c r="LMT122" s="516"/>
      <c r="LMU122" s="516"/>
      <c r="LMV122" s="516"/>
      <c r="LMW122" s="516"/>
      <c r="LMX122" s="516"/>
      <c r="LMY122" s="516"/>
      <c r="LMZ122" s="516"/>
      <c r="LNA122" s="516"/>
      <c r="LNB122" s="516"/>
      <c r="LNC122" s="516"/>
      <c r="LND122" s="516"/>
      <c r="LNE122" s="516"/>
      <c r="LNF122" s="516"/>
      <c r="LNG122" s="516"/>
      <c r="LNH122" s="516"/>
      <c r="LNI122" s="516"/>
      <c r="LNJ122" s="516"/>
      <c r="LNK122" s="516"/>
      <c r="LNL122" s="516"/>
      <c r="LNM122" s="516"/>
      <c r="LNN122" s="516"/>
      <c r="LNO122" s="516"/>
      <c r="LNP122" s="516"/>
      <c r="LNQ122" s="516"/>
      <c r="LNR122" s="516"/>
      <c r="LNS122" s="516"/>
      <c r="LNT122" s="516"/>
      <c r="LNU122" s="516"/>
      <c r="LNV122" s="516"/>
      <c r="LNW122" s="516"/>
      <c r="LNX122" s="516"/>
      <c r="LNY122" s="516"/>
      <c r="LNZ122" s="516"/>
      <c r="LOA122" s="516"/>
      <c r="LOB122" s="516"/>
      <c r="LOC122" s="516"/>
      <c r="LOD122" s="516"/>
      <c r="LOE122" s="516"/>
      <c r="LOF122" s="516"/>
      <c r="LOG122" s="516"/>
      <c r="LOH122" s="516"/>
      <c r="LOI122" s="516"/>
      <c r="LOJ122" s="516"/>
      <c r="LOK122" s="516"/>
      <c r="LOL122" s="516"/>
      <c r="LOM122" s="516"/>
      <c r="LON122" s="516"/>
      <c r="LOO122" s="516"/>
      <c r="LOP122" s="516"/>
      <c r="LOQ122" s="516"/>
      <c r="LOR122" s="516"/>
      <c r="LOS122" s="516"/>
      <c r="LOT122" s="516"/>
      <c r="LOU122" s="516"/>
      <c r="LOV122" s="516"/>
      <c r="LOW122" s="516"/>
      <c r="LOX122" s="516"/>
      <c r="LOY122" s="516"/>
      <c r="LOZ122" s="516"/>
      <c r="LPA122" s="516"/>
      <c r="LPB122" s="516"/>
      <c r="LPC122" s="516"/>
      <c r="LPD122" s="516"/>
      <c r="LPE122" s="516"/>
      <c r="LPF122" s="516"/>
      <c r="LPG122" s="516"/>
      <c r="LPH122" s="516"/>
      <c r="LPI122" s="516"/>
      <c r="LPJ122" s="516"/>
      <c r="LPK122" s="516"/>
      <c r="LPL122" s="516"/>
      <c r="LPM122" s="516"/>
      <c r="LPN122" s="516"/>
      <c r="LPO122" s="516"/>
      <c r="LPP122" s="516"/>
      <c r="LPQ122" s="516"/>
      <c r="LPR122" s="516"/>
      <c r="LPS122" s="516"/>
      <c r="LPT122" s="516"/>
      <c r="LPU122" s="516"/>
      <c r="LPV122" s="516"/>
      <c r="LPW122" s="516"/>
      <c r="LPX122" s="516"/>
      <c r="LPY122" s="516"/>
      <c r="LPZ122" s="516"/>
      <c r="LQA122" s="516"/>
      <c r="LQB122" s="516"/>
      <c r="LQC122" s="516"/>
      <c r="LQD122" s="516"/>
      <c r="LQE122" s="516"/>
      <c r="LQF122" s="516"/>
      <c r="LQG122" s="516"/>
      <c r="LQH122" s="516"/>
      <c r="LQI122" s="516"/>
      <c r="LQJ122" s="516"/>
      <c r="LQK122" s="516"/>
      <c r="LQL122" s="516"/>
      <c r="LQM122" s="516"/>
      <c r="LQN122" s="516"/>
      <c r="LQO122" s="516"/>
      <c r="LQP122" s="516"/>
      <c r="LQQ122" s="516"/>
      <c r="LQR122" s="516"/>
      <c r="LQS122" s="516"/>
      <c r="LQT122" s="516"/>
      <c r="LQU122" s="516"/>
      <c r="LQV122" s="516"/>
      <c r="LQW122" s="516"/>
      <c r="LQX122" s="516"/>
      <c r="LQY122" s="516"/>
      <c r="LQZ122" s="516"/>
      <c r="LRA122" s="516"/>
      <c r="LRB122" s="516"/>
      <c r="LRC122" s="516"/>
      <c r="LRD122" s="516"/>
      <c r="LRE122" s="516"/>
      <c r="LRF122" s="516"/>
      <c r="LRG122" s="516"/>
      <c r="LRH122" s="516"/>
      <c r="LRI122" s="516"/>
      <c r="LRJ122" s="516"/>
      <c r="LRK122" s="516"/>
      <c r="LRL122" s="516"/>
      <c r="LRM122" s="516"/>
      <c r="LRN122" s="516"/>
      <c r="LRO122" s="516"/>
      <c r="LRP122" s="516"/>
      <c r="LRQ122" s="516"/>
      <c r="LRR122" s="516"/>
      <c r="LRS122" s="516"/>
      <c r="LRT122" s="516"/>
      <c r="LRU122" s="516"/>
      <c r="LRV122" s="516"/>
      <c r="LRW122" s="516"/>
      <c r="LRX122" s="516"/>
      <c r="LRY122" s="516"/>
      <c r="LRZ122" s="516"/>
      <c r="LSA122" s="516"/>
      <c r="LSB122" s="516"/>
      <c r="LSC122" s="516"/>
      <c r="LSD122" s="516"/>
      <c r="LSE122" s="516"/>
      <c r="LSF122" s="516"/>
      <c r="LSG122" s="516"/>
      <c r="LSH122" s="516"/>
      <c r="LSI122" s="516"/>
      <c r="LSJ122" s="516"/>
      <c r="LSK122" s="516"/>
      <c r="LSL122" s="516"/>
      <c r="LSM122" s="516"/>
      <c r="LSN122" s="516"/>
      <c r="LSO122" s="516"/>
      <c r="LSP122" s="516"/>
      <c r="LSQ122" s="516"/>
      <c r="LSR122" s="516"/>
      <c r="LSS122" s="516"/>
      <c r="LST122" s="516"/>
      <c r="LSU122" s="516"/>
      <c r="LSV122" s="516"/>
      <c r="LSW122" s="516"/>
      <c r="LSX122" s="516"/>
      <c r="LSY122" s="516"/>
      <c r="LSZ122" s="516"/>
      <c r="LTA122" s="516"/>
      <c r="LTB122" s="516"/>
      <c r="LTC122" s="516"/>
      <c r="LTD122" s="516"/>
      <c r="LTE122" s="516"/>
      <c r="LTF122" s="516"/>
      <c r="LTG122" s="516"/>
      <c r="LTH122" s="516"/>
      <c r="LTI122" s="516"/>
      <c r="LTJ122" s="516"/>
      <c r="LTK122" s="516"/>
      <c r="LTL122" s="516"/>
      <c r="LTM122" s="516"/>
      <c r="LTN122" s="516"/>
      <c r="LTO122" s="516"/>
      <c r="LTP122" s="516"/>
      <c r="LTQ122" s="516"/>
      <c r="LTR122" s="516"/>
      <c r="LTS122" s="516"/>
      <c r="LTT122" s="516"/>
      <c r="LTU122" s="516"/>
      <c r="LTV122" s="516"/>
      <c r="LTW122" s="516"/>
      <c r="LTX122" s="516"/>
      <c r="LTY122" s="516"/>
      <c r="LTZ122" s="516"/>
      <c r="LUA122" s="516"/>
      <c r="LUB122" s="516"/>
      <c r="LUC122" s="516"/>
      <c r="LUD122" s="516"/>
      <c r="LUE122" s="516"/>
      <c r="LUF122" s="516"/>
      <c r="LUG122" s="516"/>
      <c r="LUH122" s="516"/>
      <c r="LUI122" s="516"/>
      <c r="LUJ122" s="516"/>
      <c r="LUK122" s="516"/>
      <c r="LUL122" s="516"/>
      <c r="LUM122" s="516"/>
      <c r="LUN122" s="516"/>
      <c r="LUO122" s="516"/>
      <c r="LUP122" s="516"/>
      <c r="LUQ122" s="516"/>
      <c r="LUR122" s="516"/>
      <c r="LUS122" s="516"/>
      <c r="LUT122" s="516"/>
      <c r="LUU122" s="516"/>
      <c r="LUV122" s="516"/>
      <c r="LUW122" s="516"/>
      <c r="LUX122" s="516"/>
      <c r="LUY122" s="516"/>
      <c r="LUZ122" s="516"/>
      <c r="LVA122" s="516"/>
      <c r="LVB122" s="516"/>
      <c r="LVC122" s="516"/>
      <c r="LVD122" s="516"/>
      <c r="LVE122" s="516"/>
      <c r="LVF122" s="516"/>
      <c r="LVG122" s="516"/>
      <c r="LVH122" s="516"/>
      <c r="LVI122" s="516"/>
      <c r="LVJ122" s="516"/>
      <c r="LVK122" s="516"/>
      <c r="LVL122" s="516"/>
      <c r="LVM122" s="516"/>
      <c r="LVN122" s="516"/>
      <c r="LVO122" s="516"/>
      <c r="LVP122" s="516"/>
      <c r="LVQ122" s="516"/>
      <c r="LVR122" s="516"/>
      <c r="LVS122" s="516"/>
      <c r="LVT122" s="516"/>
      <c r="LVU122" s="516"/>
      <c r="LVV122" s="516"/>
      <c r="LVW122" s="516"/>
      <c r="LVX122" s="516"/>
      <c r="LVY122" s="516"/>
      <c r="LVZ122" s="516"/>
      <c r="LWA122" s="516"/>
      <c r="LWB122" s="516"/>
      <c r="LWC122" s="516"/>
      <c r="LWD122" s="516"/>
      <c r="LWE122" s="516"/>
      <c r="LWF122" s="516"/>
      <c r="LWG122" s="516"/>
      <c r="LWH122" s="516"/>
      <c r="LWI122" s="516"/>
      <c r="LWJ122" s="516"/>
      <c r="LWK122" s="516"/>
      <c r="LWL122" s="516"/>
      <c r="LWM122" s="516"/>
      <c r="LWN122" s="516"/>
      <c r="LWO122" s="516"/>
      <c r="LWP122" s="516"/>
      <c r="LWQ122" s="516"/>
      <c r="LWR122" s="516"/>
      <c r="LWS122" s="516"/>
      <c r="LWT122" s="516"/>
      <c r="LWU122" s="516"/>
      <c r="LWV122" s="516"/>
      <c r="LWW122" s="516"/>
      <c r="LWX122" s="516"/>
      <c r="LWY122" s="516"/>
      <c r="LWZ122" s="516"/>
      <c r="LXA122" s="516"/>
      <c r="LXB122" s="516"/>
      <c r="LXC122" s="516"/>
      <c r="LXD122" s="516"/>
      <c r="LXE122" s="516"/>
      <c r="LXF122" s="516"/>
      <c r="LXG122" s="516"/>
      <c r="LXH122" s="516"/>
      <c r="LXI122" s="516"/>
      <c r="LXJ122" s="516"/>
      <c r="LXK122" s="516"/>
      <c r="LXL122" s="516"/>
      <c r="LXM122" s="516"/>
      <c r="LXN122" s="516"/>
      <c r="LXO122" s="516"/>
      <c r="LXP122" s="516"/>
      <c r="LXQ122" s="516"/>
      <c r="LXR122" s="516"/>
      <c r="LXS122" s="516"/>
      <c r="LXT122" s="516"/>
      <c r="LXU122" s="516"/>
      <c r="LXV122" s="516"/>
      <c r="LXW122" s="516"/>
      <c r="LXX122" s="516"/>
      <c r="LXY122" s="516"/>
      <c r="LXZ122" s="516"/>
      <c r="LYA122" s="516"/>
      <c r="LYB122" s="516"/>
      <c r="LYC122" s="516"/>
      <c r="LYD122" s="516"/>
      <c r="LYE122" s="516"/>
      <c r="LYF122" s="516"/>
      <c r="LYG122" s="516"/>
      <c r="LYH122" s="516"/>
      <c r="LYI122" s="516"/>
      <c r="LYJ122" s="516"/>
      <c r="LYK122" s="516"/>
      <c r="LYL122" s="516"/>
      <c r="LYM122" s="516"/>
      <c r="LYN122" s="516"/>
      <c r="LYO122" s="516"/>
      <c r="LYP122" s="516"/>
      <c r="LYQ122" s="516"/>
      <c r="LYR122" s="516"/>
      <c r="LYS122" s="516"/>
      <c r="LYT122" s="516"/>
      <c r="LYU122" s="516"/>
      <c r="LYV122" s="516"/>
      <c r="LYW122" s="516"/>
      <c r="LYX122" s="516"/>
      <c r="LYY122" s="516"/>
      <c r="LYZ122" s="516"/>
      <c r="LZA122" s="516"/>
      <c r="LZB122" s="516"/>
      <c r="LZC122" s="516"/>
      <c r="LZD122" s="516"/>
      <c r="LZE122" s="516"/>
      <c r="LZF122" s="516"/>
      <c r="LZG122" s="516"/>
      <c r="LZH122" s="516"/>
      <c r="LZI122" s="516"/>
      <c r="LZJ122" s="516"/>
      <c r="LZK122" s="516"/>
      <c r="LZL122" s="516"/>
      <c r="LZM122" s="516"/>
      <c r="LZN122" s="516"/>
      <c r="LZO122" s="516"/>
      <c r="LZP122" s="516"/>
      <c r="LZQ122" s="516"/>
      <c r="LZR122" s="516"/>
      <c r="LZS122" s="516"/>
      <c r="LZT122" s="516"/>
      <c r="LZU122" s="516"/>
      <c r="LZV122" s="516"/>
      <c r="LZW122" s="516"/>
      <c r="LZX122" s="516"/>
      <c r="LZY122" s="516"/>
      <c r="LZZ122" s="516"/>
      <c r="MAA122" s="516"/>
      <c r="MAB122" s="516"/>
      <c r="MAC122" s="516"/>
      <c r="MAD122" s="516"/>
      <c r="MAE122" s="516"/>
      <c r="MAF122" s="516"/>
      <c r="MAG122" s="516"/>
      <c r="MAH122" s="516"/>
      <c r="MAI122" s="516"/>
      <c r="MAJ122" s="516"/>
      <c r="MAK122" s="516"/>
      <c r="MAL122" s="516"/>
      <c r="MAM122" s="516"/>
      <c r="MAN122" s="516"/>
      <c r="MAO122" s="516"/>
      <c r="MAP122" s="516"/>
      <c r="MAQ122" s="516"/>
      <c r="MAR122" s="516"/>
      <c r="MAS122" s="516"/>
      <c r="MAT122" s="516"/>
      <c r="MAU122" s="516"/>
      <c r="MAV122" s="516"/>
      <c r="MAW122" s="516"/>
      <c r="MAX122" s="516"/>
      <c r="MAY122" s="516"/>
      <c r="MAZ122" s="516"/>
      <c r="MBA122" s="516"/>
      <c r="MBB122" s="516"/>
      <c r="MBC122" s="516"/>
      <c r="MBD122" s="516"/>
      <c r="MBE122" s="516"/>
      <c r="MBF122" s="516"/>
      <c r="MBG122" s="516"/>
      <c r="MBH122" s="516"/>
      <c r="MBI122" s="516"/>
      <c r="MBJ122" s="516"/>
      <c r="MBK122" s="516"/>
      <c r="MBL122" s="516"/>
      <c r="MBM122" s="516"/>
      <c r="MBN122" s="516"/>
      <c r="MBO122" s="516"/>
      <c r="MBP122" s="516"/>
      <c r="MBQ122" s="516"/>
      <c r="MBR122" s="516"/>
      <c r="MBS122" s="516"/>
      <c r="MBT122" s="516"/>
      <c r="MBU122" s="516"/>
      <c r="MBV122" s="516"/>
      <c r="MBW122" s="516"/>
      <c r="MBX122" s="516"/>
      <c r="MBY122" s="516"/>
      <c r="MBZ122" s="516"/>
      <c r="MCA122" s="516"/>
      <c r="MCB122" s="516"/>
      <c r="MCC122" s="516"/>
      <c r="MCD122" s="516"/>
      <c r="MCE122" s="516"/>
      <c r="MCF122" s="516"/>
      <c r="MCG122" s="516"/>
      <c r="MCH122" s="516"/>
      <c r="MCI122" s="516"/>
      <c r="MCJ122" s="516"/>
      <c r="MCK122" s="516"/>
      <c r="MCL122" s="516"/>
      <c r="MCM122" s="516"/>
      <c r="MCN122" s="516"/>
      <c r="MCO122" s="516"/>
      <c r="MCP122" s="516"/>
      <c r="MCQ122" s="516"/>
      <c r="MCR122" s="516"/>
      <c r="MCS122" s="516"/>
      <c r="MCT122" s="516"/>
      <c r="MCU122" s="516"/>
      <c r="MCV122" s="516"/>
      <c r="MCW122" s="516"/>
      <c r="MCX122" s="516"/>
      <c r="MCY122" s="516"/>
      <c r="MCZ122" s="516"/>
      <c r="MDA122" s="516"/>
      <c r="MDB122" s="516"/>
      <c r="MDC122" s="516"/>
      <c r="MDD122" s="516"/>
      <c r="MDE122" s="516"/>
      <c r="MDF122" s="516"/>
      <c r="MDG122" s="516"/>
      <c r="MDH122" s="516"/>
      <c r="MDI122" s="516"/>
      <c r="MDJ122" s="516"/>
      <c r="MDK122" s="516"/>
      <c r="MDL122" s="516"/>
      <c r="MDM122" s="516"/>
      <c r="MDN122" s="516"/>
      <c r="MDO122" s="516"/>
      <c r="MDP122" s="516"/>
      <c r="MDQ122" s="516"/>
      <c r="MDR122" s="516"/>
      <c r="MDS122" s="516"/>
      <c r="MDT122" s="516"/>
      <c r="MDU122" s="516"/>
      <c r="MDV122" s="516"/>
      <c r="MDW122" s="516"/>
      <c r="MDX122" s="516"/>
      <c r="MDY122" s="516"/>
      <c r="MDZ122" s="516"/>
      <c r="MEA122" s="516"/>
      <c r="MEB122" s="516"/>
      <c r="MEC122" s="516"/>
      <c r="MED122" s="516"/>
      <c r="MEE122" s="516"/>
      <c r="MEF122" s="516"/>
      <c r="MEG122" s="516"/>
      <c r="MEH122" s="516"/>
      <c r="MEI122" s="516"/>
      <c r="MEJ122" s="516"/>
      <c r="MEK122" s="516"/>
      <c r="MEL122" s="516"/>
      <c r="MEM122" s="516"/>
      <c r="MEN122" s="516"/>
      <c r="MEO122" s="516"/>
      <c r="MEP122" s="516"/>
      <c r="MEQ122" s="516"/>
      <c r="MER122" s="516"/>
      <c r="MES122" s="516"/>
      <c r="MET122" s="516"/>
      <c r="MEU122" s="516"/>
      <c r="MEV122" s="516"/>
      <c r="MEW122" s="516"/>
      <c r="MEX122" s="516"/>
      <c r="MEY122" s="516"/>
      <c r="MEZ122" s="516"/>
      <c r="MFA122" s="516"/>
      <c r="MFB122" s="516"/>
      <c r="MFC122" s="516"/>
      <c r="MFD122" s="516"/>
      <c r="MFE122" s="516"/>
      <c r="MFF122" s="516"/>
      <c r="MFG122" s="516"/>
      <c r="MFH122" s="516"/>
      <c r="MFI122" s="516"/>
      <c r="MFJ122" s="516"/>
      <c r="MFK122" s="516"/>
      <c r="MFL122" s="516"/>
      <c r="MFM122" s="516"/>
      <c r="MFN122" s="516"/>
      <c r="MFO122" s="516"/>
      <c r="MFP122" s="516"/>
      <c r="MFQ122" s="516"/>
      <c r="MFR122" s="516"/>
      <c r="MFS122" s="516"/>
      <c r="MFT122" s="516"/>
      <c r="MFU122" s="516"/>
      <c r="MFV122" s="516"/>
      <c r="MFW122" s="516"/>
      <c r="MFX122" s="516"/>
      <c r="MFY122" s="516"/>
      <c r="MFZ122" s="516"/>
      <c r="MGA122" s="516"/>
      <c r="MGB122" s="516"/>
      <c r="MGC122" s="516"/>
      <c r="MGD122" s="516"/>
      <c r="MGE122" s="516"/>
      <c r="MGF122" s="516"/>
      <c r="MGG122" s="516"/>
      <c r="MGH122" s="516"/>
      <c r="MGI122" s="516"/>
      <c r="MGJ122" s="516"/>
      <c r="MGK122" s="516"/>
      <c r="MGL122" s="516"/>
      <c r="MGM122" s="516"/>
      <c r="MGN122" s="516"/>
      <c r="MGO122" s="516"/>
      <c r="MGP122" s="516"/>
      <c r="MGQ122" s="516"/>
      <c r="MGR122" s="516"/>
      <c r="MGS122" s="516"/>
      <c r="MGT122" s="516"/>
      <c r="MGU122" s="516"/>
      <c r="MGV122" s="516"/>
      <c r="MGW122" s="516"/>
      <c r="MGX122" s="516"/>
      <c r="MGY122" s="516"/>
      <c r="MGZ122" s="516"/>
      <c r="MHA122" s="516"/>
      <c r="MHB122" s="516"/>
      <c r="MHC122" s="516"/>
      <c r="MHD122" s="516"/>
      <c r="MHE122" s="516"/>
      <c r="MHF122" s="516"/>
      <c r="MHG122" s="516"/>
      <c r="MHH122" s="516"/>
      <c r="MHI122" s="516"/>
      <c r="MHJ122" s="516"/>
      <c r="MHK122" s="516"/>
      <c r="MHL122" s="516"/>
      <c r="MHM122" s="516"/>
      <c r="MHN122" s="516"/>
      <c r="MHO122" s="516"/>
      <c r="MHP122" s="516"/>
      <c r="MHQ122" s="516"/>
      <c r="MHR122" s="516"/>
      <c r="MHS122" s="516"/>
      <c r="MHT122" s="516"/>
      <c r="MHU122" s="516"/>
      <c r="MHV122" s="516"/>
      <c r="MHW122" s="516"/>
      <c r="MHX122" s="516"/>
      <c r="MHY122" s="516"/>
      <c r="MHZ122" s="516"/>
      <c r="MIA122" s="516"/>
      <c r="MIB122" s="516"/>
      <c r="MIC122" s="516"/>
      <c r="MID122" s="516"/>
      <c r="MIE122" s="516"/>
      <c r="MIF122" s="516"/>
      <c r="MIG122" s="516"/>
      <c r="MIH122" s="516"/>
      <c r="MII122" s="516"/>
      <c r="MIJ122" s="516"/>
      <c r="MIK122" s="516"/>
      <c r="MIL122" s="516"/>
      <c r="MIM122" s="516"/>
      <c r="MIN122" s="516"/>
      <c r="MIO122" s="516"/>
      <c r="MIP122" s="516"/>
      <c r="MIQ122" s="516"/>
      <c r="MIR122" s="516"/>
      <c r="MIS122" s="516"/>
      <c r="MIT122" s="516"/>
      <c r="MIU122" s="516"/>
      <c r="MIV122" s="516"/>
      <c r="MIW122" s="516"/>
      <c r="MIX122" s="516"/>
      <c r="MIY122" s="516"/>
      <c r="MIZ122" s="516"/>
      <c r="MJA122" s="516"/>
      <c r="MJB122" s="516"/>
      <c r="MJC122" s="516"/>
      <c r="MJD122" s="516"/>
      <c r="MJE122" s="516"/>
      <c r="MJF122" s="516"/>
      <c r="MJG122" s="516"/>
      <c r="MJH122" s="516"/>
      <c r="MJI122" s="516"/>
      <c r="MJJ122" s="516"/>
      <c r="MJK122" s="516"/>
      <c r="MJL122" s="516"/>
      <c r="MJM122" s="516"/>
      <c r="MJN122" s="516"/>
      <c r="MJO122" s="516"/>
      <c r="MJP122" s="516"/>
      <c r="MJQ122" s="516"/>
      <c r="MJR122" s="516"/>
      <c r="MJS122" s="516"/>
      <c r="MJT122" s="516"/>
      <c r="MJU122" s="516"/>
      <c r="MJV122" s="516"/>
      <c r="MJW122" s="516"/>
      <c r="MJX122" s="516"/>
      <c r="MJY122" s="516"/>
      <c r="MJZ122" s="516"/>
      <c r="MKA122" s="516"/>
      <c r="MKB122" s="516"/>
      <c r="MKC122" s="516"/>
      <c r="MKD122" s="516"/>
      <c r="MKE122" s="516"/>
      <c r="MKF122" s="516"/>
      <c r="MKG122" s="516"/>
      <c r="MKH122" s="516"/>
      <c r="MKI122" s="516"/>
      <c r="MKJ122" s="516"/>
      <c r="MKK122" s="516"/>
      <c r="MKL122" s="516"/>
      <c r="MKM122" s="516"/>
      <c r="MKN122" s="516"/>
      <c r="MKO122" s="516"/>
      <c r="MKP122" s="516"/>
      <c r="MKQ122" s="516"/>
      <c r="MKR122" s="516"/>
      <c r="MKS122" s="516"/>
      <c r="MKT122" s="516"/>
      <c r="MKU122" s="516"/>
      <c r="MKV122" s="516"/>
      <c r="MKW122" s="516"/>
      <c r="MKX122" s="516"/>
      <c r="MKY122" s="516"/>
      <c r="MKZ122" s="516"/>
      <c r="MLA122" s="516"/>
      <c r="MLB122" s="516"/>
      <c r="MLC122" s="516"/>
      <c r="MLD122" s="516"/>
      <c r="MLE122" s="516"/>
      <c r="MLF122" s="516"/>
      <c r="MLG122" s="516"/>
      <c r="MLH122" s="516"/>
      <c r="MLI122" s="516"/>
      <c r="MLJ122" s="516"/>
      <c r="MLK122" s="516"/>
      <c r="MLL122" s="516"/>
      <c r="MLM122" s="516"/>
      <c r="MLN122" s="516"/>
      <c r="MLO122" s="516"/>
      <c r="MLP122" s="516"/>
      <c r="MLQ122" s="516"/>
      <c r="MLR122" s="516"/>
      <c r="MLS122" s="516"/>
      <c r="MLT122" s="516"/>
      <c r="MLU122" s="516"/>
      <c r="MLV122" s="516"/>
      <c r="MLW122" s="516"/>
      <c r="MLX122" s="516"/>
      <c r="MLY122" s="516"/>
      <c r="MLZ122" s="516"/>
      <c r="MMA122" s="516"/>
      <c r="MMB122" s="516"/>
      <c r="MMC122" s="516"/>
      <c r="MMD122" s="516"/>
      <c r="MME122" s="516"/>
      <c r="MMF122" s="516"/>
      <c r="MMG122" s="516"/>
      <c r="MMH122" s="516"/>
      <c r="MMI122" s="516"/>
      <c r="MMJ122" s="516"/>
      <c r="MMK122" s="516"/>
      <c r="MML122" s="516"/>
      <c r="MMM122" s="516"/>
      <c r="MMN122" s="516"/>
      <c r="MMO122" s="516"/>
      <c r="MMP122" s="516"/>
      <c r="MMQ122" s="516"/>
      <c r="MMR122" s="516"/>
      <c r="MMS122" s="516"/>
      <c r="MMT122" s="516"/>
      <c r="MMU122" s="516"/>
      <c r="MMV122" s="516"/>
      <c r="MMW122" s="516"/>
      <c r="MMX122" s="516"/>
      <c r="MMY122" s="516"/>
      <c r="MMZ122" s="516"/>
      <c r="MNA122" s="516"/>
      <c r="MNB122" s="516"/>
      <c r="MNC122" s="516"/>
      <c r="MND122" s="516"/>
      <c r="MNE122" s="516"/>
      <c r="MNF122" s="516"/>
      <c r="MNG122" s="516"/>
      <c r="MNH122" s="516"/>
      <c r="MNI122" s="516"/>
      <c r="MNJ122" s="516"/>
      <c r="MNK122" s="516"/>
      <c r="MNL122" s="516"/>
      <c r="MNM122" s="516"/>
      <c r="MNN122" s="516"/>
      <c r="MNO122" s="516"/>
      <c r="MNP122" s="516"/>
      <c r="MNQ122" s="516"/>
      <c r="MNR122" s="516"/>
      <c r="MNS122" s="516"/>
      <c r="MNT122" s="516"/>
      <c r="MNU122" s="516"/>
      <c r="MNV122" s="516"/>
      <c r="MNW122" s="516"/>
      <c r="MNX122" s="516"/>
      <c r="MNY122" s="516"/>
      <c r="MNZ122" s="516"/>
      <c r="MOA122" s="516"/>
      <c r="MOB122" s="516"/>
      <c r="MOC122" s="516"/>
      <c r="MOD122" s="516"/>
      <c r="MOE122" s="516"/>
      <c r="MOF122" s="516"/>
      <c r="MOG122" s="516"/>
      <c r="MOH122" s="516"/>
      <c r="MOI122" s="516"/>
      <c r="MOJ122" s="516"/>
      <c r="MOK122" s="516"/>
      <c r="MOL122" s="516"/>
      <c r="MOM122" s="516"/>
      <c r="MON122" s="516"/>
      <c r="MOO122" s="516"/>
      <c r="MOP122" s="516"/>
      <c r="MOQ122" s="516"/>
      <c r="MOR122" s="516"/>
      <c r="MOS122" s="516"/>
      <c r="MOT122" s="516"/>
      <c r="MOU122" s="516"/>
      <c r="MOV122" s="516"/>
      <c r="MOW122" s="516"/>
      <c r="MOX122" s="516"/>
      <c r="MOY122" s="516"/>
      <c r="MOZ122" s="516"/>
      <c r="MPA122" s="516"/>
      <c r="MPB122" s="516"/>
      <c r="MPC122" s="516"/>
      <c r="MPD122" s="516"/>
      <c r="MPE122" s="516"/>
      <c r="MPF122" s="516"/>
      <c r="MPG122" s="516"/>
      <c r="MPH122" s="516"/>
      <c r="MPI122" s="516"/>
      <c r="MPJ122" s="516"/>
      <c r="MPK122" s="516"/>
      <c r="MPL122" s="516"/>
      <c r="MPM122" s="516"/>
      <c r="MPN122" s="516"/>
      <c r="MPO122" s="516"/>
      <c r="MPP122" s="516"/>
      <c r="MPQ122" s="516"/>
      <c r="MPR122" s="516"/>
      <c r="MPS122" s="516"/>
      <c r="MPT122" s="516"/>
      <c r="MPU122" s="516"/>
      <c r="MPV122" s="516"/>
      <c r="MPW122" s="516"/>
      <c r="MPX122" s="516"/>
      <c r="MPY122" s="516"/>
      <c r="MPZ122" s="516"/>
      <c r="MQA122" s="516"/>
      <c r="MQB122" s="516"/>
      <c r="MQC122" s="516"/>
      <c r="MQD122" s="516"/>
      <c r="MQE122" s="516"/>
      <c r="MQF122" s="516"/>
      <c r="MQG122" s="516"/>
      <c r="MQH122" s="516"/>
      <c r="MQI122" s="516"/>
      <c r="MQJ122" s="516"/>
      <c r="MQK122" s="516"/>
      <c r="MQL122" s="516"/>
      <c r="MQM122" s="516"/>
      <c r="MQN122" s="516"/>
      <c r="MQO122" s="516"/>
      <c r="MQP122" s="516"/>
      <c r="MQQ122" s="516"/>
      <c r="MQR122" s="516"/>
      <c r="MQS122" s="516"/>
      <c r="MQT122" s="516"/>
      <c r="MQU122" s="516"/>
      <c r="MQV122" s="516"/>
      <c r="MQW122" s="516"/>
      <c r="MQX122" s="516"/>
      <c r="MQY122" s="516"/>
      <c r="MQZ122" s="516"/>
      <c r="MRA122" s="516"/>
      <c r="MRB122" s="516"/>
      <c r="MRC122" s="516"/>
      <c r="MRD122" s="516"/>
      <c r="MRE122" s="516"/>
      <c r="MRF122" s="516"/>
      <c r="MRG122" s="516"/>
      <c r="MRH122" s="516"/>
      <c r="MRI122" s="516"/>
      <c r="MRJ122" s="516"/>
      <c r="MRK122" s="516"/>
      <c r="MRL122" s="516"/>
      <c r="MRM122" s="516"/>
      <c r="MRN122" s="516"/>
      <c r="MRO122" s="516"/>
      <c r="MRP122" s="516"/>
      <c r="MRQ122" s="516"/>
      <c r="MRR122" s="516"/>
      <c r="MRS122" s="516"/>
      <c r="MRT122" s="516"/>
      <c r="MRU122" s="516"/>
      <c r="MRV122" s="516"/>
      <c r="MRW122" s="516"/>
      <c r="MRX122" s="516"/>
      <c r="MRY122" s="516"/>
      <c r="MRZ122" s="516"/>
      <c r="MSA122" s="516"/>
      <c r="MSB122" s="516"/>
      <c r="MSC122" s="516"/>
      <c r="MSD122" s="516"/>
      <c r="MSE122" s="516"/>
      <c r="MSF122" s="516"/>
      <c r="MSG122" s="516"/>
      <c r="MSH122" s="516"/>
      <c r="MSI122" s="516"/>
      <c r="MSJ122" s="516"/>
      <c r="MSK122" s="516"/>
      <c r="MSL122" s="516"/>
      <c r="MSM122" s="516"/>
      <c r="MSN122" s="516"/>
      <c r="MSO122" s="516"/>
      <c r="MSP122" s="516"/>
      <c r="MSQ122" s="516"/>
      <c r="MSR122" s="516"/>
      <c r="MSS122" s="516"/>
      <c r="MST122" s="516"/>
      <c r="MSU122" s="516"/>
      <c r="MSV122" s="516"/>
      <c r="MSW122" s="516"/>
      <c r="MSX122" s="516"/>
      <c r="MSY122" s="516"/>
      <c r="MSZ122" s="516"/>
      <c r="MTA122" s="516"/>
      <c r="MTB122" s="516"/>
      <c r="MTC122" s="516"/>
      <c r="MTD122" s="516"/>
      <c r="MTE122" s="516"/>
      <c r="MTF122" s="516"/>
      <c r="MTG122" s="516"/>
      <c r="MTH122" s="516"/>
      <c r="MTI122" s="516"/>
      <c r="MTJ122" s="516"/>
      <c r="MTK122" s="516"/>
      <c r="MTL122" s="516"/>
      <c r="MTM122" s="516"/>
      <c r="MTN122" s="516"/>
      <c r="MTO122" s="516"/>
      <c r="MTP122" s="516"/>
      <c r="MTQ122" s="516"/>
      <c r="MTR122" s="516"/>
      <c r="MTS122" s="516"/>
      <c r="MTT122" s="516"/>
      <c r="MTU122" s="516"/>
      <c r="MTV122" s="516"/>
      <c r="MTW122" s="516"/>
      <c r="MTX122" s="516"/>
      <c r="MTY122" s="516"/>
      <c r="MTZ122" s="516"/>
      <c r="MUA122" s="516"/>
      <c r="MUB122" s="516"/>
      <c r="MUC122" s="516"/>
      <c r="MUD122" s="516"/>
      <c r="MUE122" s="516"/>
      <c r="MUF122" s="516"/>
      <c r="MUG122" s="516"/>
      <c r="MUH122" s="516"/>
      <c r="MUI122" s="516"/>
      <c r="MUJ122" s="516"/>
      <c r="MUK122" s="516"/>
      <c r="MUL122" s="516"/>
      <c r="MUM122" s="516"/>
      <c r="MUN122" s="516"/>
      <c r="MUO122" s="516"/>
      <c r="MUP122" s="516"/>
      <c r="MUQ122" s="516"/>
      <c r="MUR122" s="516"/>
      <c r="MUS122" s="516"/>
      <c r="MUT122" s="516"/>
      <c r="MUU122" s="516"/>
      <c r="MUV122" s="516"/>
      <c r="MUW122" s="516"/>
      <c r="MUX122" s="516"/>
      <c r="MUY122" s="516"/>
      <c r="MUZ122" s="516"/>
      <c r="MVA122" s="516"/>
      <c r="MVB122" s="516"/>
      <c r="MVC122" s="516"/>
      <c r="MVD122" s="516"/>
      <c r="MVE122" s="516"/>
      <c r="MVF122" s="516"/>
      <c r="MVG122" s="516"/>
      <c r="MVH122" s="516"/>
      <c r="MVI122" s="516"/>
      <c r="MVJ122" s="516"/>
      <c r="MVK122" s="516"/>
      <c r="MVL122" s="516"/>
      <c r="MVM122" s="516"/>
      <c r="MVN122" s="516"/>
      <c r="MVO122" s="516"/>
      <c r="MVP122" s="516"/>
      <c r="MVQ122" s="516"/>
      <c r="MVR122" s="516"/>
      <c r="MVS122" s="516"/>
      <c r="MVT122" s="516"/>
      <c r="MVU122" s="516"/>
      <c r="MVV122" s="516"/>
      <c r="MVW122" s="516"/>
      <c r="MVX122" s="516"/>
      <c r="MVY122" s="516"/>
      <c r="MVZ122" s="516"/>
      <c r="MWA122" s="516"/>
      <c r="MWB122" s="516"/>
      <c r="MWC122" s="516"/>
      <c r="MWD122" s="516"/>
      <c r="MWE122" s="516"/>
      <c r="MWF122" s="516"/>
      <c r="MWG122" s="516"/>
      <c r="MWH122" s="516"/>
      <c r="MWI122" s="516"/>
      <c r="MWJ122" s="516"/>
      <c r="MWK122" s="516"/>
      <c r="MWL122" s="516"/>
      <c r="MWM122" s="516"/>
      <c r="MWN122" s="516"/>
      <c r="MWO122" s="516"/>
      <c r="MWP122" s="516"/>
      <c r="MWQ122" s="516"/>
      <c r="MWR122" s="516"/>
      <c r="MWS122" s="516"/>
      <c r="MWT122" s="516"/>
      <c r="MWU122" s="516"/>
      <c r="MWV122" s="516"/>
      <c r="MWW122" s="516"/>
      <c r="MWX122" s="516"/>
      <c r="MWY122" s="516"/>
      <c r="MWZ122" s="516"/>
      <c r="MXA122" s="516"/>
      <c r="MXB122" s="516"/>
      <c r="MXC122" s="516"/>
      <c r="MXD122" s="516"/>
      <c r="MXE122" s="516"/>
      <c r="MXF122" s="516"/>
      <c r="MXG122" s="516"/>
      <c r="MXH122" s="516"/>
      <c r="MXI122" s="516"/>
      <c r="MXJ122" s="516"/>
      <c r="MXK122" s="516"/>
      <c r="MXL122" s="516"/>
      <c r="MXM122" s="516"/>
      <c r="MXN122" s="516"/>
      <c r="MXO122" s="516"/>
      <c r="MXP122" s="516"/>
      <c r="MXQ122" s="516"/>
      <c r="MXR122" s="516"/>
      <c r="MXS122" s="516"/>
      <c r="MXT122" s="516"/>
      <c r="MXU122" s="516"/>
      <c r="MXV122" s="516"/>
      <c r="MXW122" s="516"/>
      <c r="MXX122" s="516"/>
      <c r="MXY122" s="516"/>
      <c r="MXZ122" s="516"/>
      <c r="MYA122" s="516"/>
      <c r="MYB122" s="516"/>
      <c r="MYC122" s="516"/>
      <c r="MYD122" s="516"/>
      <c r="MYE122" s="516"/>
      <c r="MYF122" s="516"/>
      <c r="MYG122" s="516"/>
      <c r="MYH122" s="516"/>
      <c r="MYI122" s="516"/>
      <c r="MYJ122" s="516"/>
      <c r="MYK122" s="516"/>
      <c r="MYL122" s="516"/>
      <c r="MYM122" s="516"/>
      <c r="MYN122" s="516"/>
      <c r="MYO122" s="516"/>
      <c r="MYP122" s="516"/>
      <c r="MYQ122" s="516"/>
      <c r="MYR122" s="516"/>
      <c r="MYS122" s="516"/>
      <c r="MYT122" s="516"/>
      <c r="MYU122" s="516"/>
      <c r="MYV122" s="516"/>
      <c r="MYW122" s="516"/>
      <c r="MYX122" s="516"/>
      <c r="MYY122" s="516"/>
      <c r="MYZ122" s="516"/>
      <c r="MZA122" s="516"/>
      <c r="MZB122" s="516"/>
      <c r="MZC122" s="516"/>
      <c r="MZD122" s="516"/>
      <c r="MZE122" s="516"/>
      <c r="MZF122" s="516"/>
      <c r="MZG122" s="516"/>
      <c r="MZH122" s="516"/>
      <c r="MZI122" s="516"/>
      <c r="MZJ122" s="516"/>
      <c r="MZK122" s="516"/>
      <c r="MZL122" s="516"/>
      <c r="MZM122" s="516"/>
      <c r="MZN122" s="516"/>
      <c r="MZO122" s="516"/>
      <c r="MZP122" s="516"/>
      <c r="MZQ122" s="516"/>
      <c r="MZR122" s="516"/>
      <c r="MZS122" s="516"/>
      <c r="MZT122" s="516"/>
      <c r="MZU122" s="516"/>
      <c r="MZV122" s="516"/>
      <c r="MZW122" s="516"/>
      <c r="MZX122" s="516"/>
      <c r="MZY122" s="516"/>
      <c r="MZZ122" s="516"/>
      <c r="NAA122" s="516"/>
      <c r="NAB122" s="516"/>
      <c r="NAC122" s="516"/>
      <c r="NAD122" s="516"/>
      <c r="NAE122" s="516"/>
      <c r="NAF122" s="516"/>
      <c r="NAG122" s="516"/>
      <c r="NAH122" s="516"/>
      <c r="NAI122" s="516"/>
      <c r="NAJ122" s="516"/>
      <c r="NAK122" s="516"/>
      <c r="NAL122" s="516"/>
      <c r="NAM122" s="516"/>
      <c r="NAN122" s="516"/>
      <c r="NAO122" s="516"/>
      <c r="NAP122" s="516"/>
      <c r="NAQ122" s="516"/>
      <c r="NAR122" s="516"/>
      <c r="NAS122" s="516"/>
      <c r="NAT122" s="516"/>
      <c r="NAU122" s="516"/>
      <c r="NAV122" s="516"/>
      <c r="NAW122" s="516"/>
      <c r="NAX122" s="516"/>
      <c r="NAY122" s="516"/>
      <c r="NAZ122" s="516"/>
      <c r="NBA122" s="516"/>
      <c r="NBB122" s="516"/>
      <c r="NBC122" s="516"/>
      <c r="NBD122" s="516"/>
      <c r="NBE122" s="516"/>
      <c r="NBF122" s="516"/>
      <c r="NBG122" s="516"/>
      <c r="NBH122" s="516"/>
      <c r="NBI122" s="516"/>
      <c r="NBJ122" s="516"/>
      <c r="NBK122" s="516"/>
      <c r="NBL122" s="516"/>
      <c r="NBM122" s="516"/>
      <c r="NBN122" s="516"/>
      <c r="NBO122" s="516"/>
      <c r="NBP122" s="516"/>
      <c r="NBQ122" s="516"/>
      <c r="NBR122" s="516"/>
      <c r="NBS122" s="516"/>
      <c r="NBT122" s="516"/>
      <c r="NBU122" s="516"/>
      <c r="NBV122" s="516"/>
      <c r="NBW122" s="516"/>
      <c r="NBX122" s="516"/>
      <c r="NBY122" s="516"/>
      <c r="NBZ122" s="516"/>
      <c r="NCA122" s="516"/>
      <c r="NCB122" s="516"/>
      <c r="NCC122" s="516"/>
      <c r="NCD122" s="516"/>
      <c r="NCE122" s="516"/>
      <c r="NCF122" s="516"/>
      <c r="NCG122" s="516"/>
      <c r="NCH122" s="516"/>
      <c r="NCI122" s="516"/>
      <c r="NCJ122" s="516"/>
      <c r="NCK122" s="516"/>
      <c r="NCL122" s="516"/>
      <c r="NCM122" s="516"/>
      <c r="NCN122" s="516"/>
      <c r="NCO122" s="516"/>
      <c r="NCP122" s="516"/>
      <c r="NCQ122" s="516"/>
      <c r="NCR122" s="516"/>
      <c r="NCS122" s="516"/>
      <c r="NCT122" s="516"/>
      <c r="NCU122" s="516"/>
      <c r="NCV122" s="516"/>
      <c r="NCW122" s="516"/>
      <c r="NCX122" s="516"/>
      <c r="NCY122" s="516"/>
      <c r="NCZ122" s="516"/>
      <c r="NDA122" s="516"/>
      <c r="NDB122" s="516"/>
      <c r="NDC122" s="516"/>
      <c r="NDD122" s="516"/>
      <c r="NDE122" s="516"/>
      <c r="NDF122" s="516"/>
      <c r="NDG122" s="516"/>
      <c r="NDH122" s="516"/>
      <c r="NDI122" s="516"/>
      <c r="NDJ122" s="516"/>
      <c r="NDK122" s="516"/>
      <c r="NDL122" s="516"/>
      <c r="NDM122" s="516"/>
      <c r="NDN122" s="516"/>
      <c r="NDO122" s="516"/>
      <c r="NDP122" s="516"/>
      <c r="NDQ122" s="516"/>
      <c r="NDR122" s="516"/>
      <c r="NDS122" s="516"/>
      <c r="NDT122" s="516"/>
      <c r="NDU122" s="516"/>
      <c r="NDV122" s="516"/>
      <c r="NDW122" s="516"/>
      <c r="NDX122" s="516"/>
      <c r="NDY122" s="516"/>
      <c r="NDZ122" s="516"/>
      <c r="NEA122" s="516"/>
      <c r="NEB122" s="516"/>
      <c r="NEC122" s="516"/>
      <c r="NED122" s="516"/>
      <c r="NEE122" s="516"/>
      <c r="NEF122" s="516"/>
      <c r="NEG122" s="516"/>
      <c r="NEH122" s="516"/>
      <c r="NEI122" s="516"/>
      <c r="NEJ122" s="516"/>
      <c r="NEK122" s="516"/>
      <c r="NEL122" s="516"/>
      <c r="NEM122" s="516"/>
      <c r="NEN122" s="516"/>
      <c r="NEO122" s="516"/>
      <c r="NEP122" s="516"/>
      <c r="NEQ122" s="516"/>
      <c r="NER122" s="516"/>
      <c r="NES122" s="516"/>
      <c r="NET122" s="516"/>
      <c r="NEU122" s="516"/>
      <c r="NEV122" s="516"/>
      <c r="NEW122" s="516"/>
      <c r="NEX122" s="516"/>
      <c r="NEY122" s="516"/>
      <c r="NEZ122" s="516"/>
      <c r="NFA122" s="516"/>
      <c r="NFB122" s="516"/>
      <c r="NFC122" s="516"/>
      <c r="NFD122" s="516"/>
      <c r="NFE122" s="516"/>
      <c r="NFF122" s="516"/>
      <c r="NFG122" s="516"/>
      <c r="NFH122" s="516"/>
      <c r="NFI122" s="516"/>
      <c r="NFJ122" s="516"/>
      <c r="NFK122" s="516"/>
      <c r="NFL122" s="516"/>
      <c r="NFM122" s="516"/>
      <c r="NFN122" s="516"/>
      <c r="NFO122" s="516"/>
      <c r="NFP122" s="516"/>
      <c r="NFQ122" s="516"/>
      <c r="NFR122" s="516"/>
      <c r="NFS122" s="516"/>
      <c r="NFT122" s="516"/>
      <c r="NFU122" s="516"/>
      <c r="NFV122" s="516"/>
      <c r="NFW122" s="516"/>
      <c r="NFX122" s="516"/>
      <c r="NFY122" s="516"/>
      <c r="NFZ122" s="516"/>
      <c r="NGA122" s="516"/>
      <c r="NGB122" s="516"/>
      <c r="NGC122" s="516"/>
      <c r="NGD122" s="516"/>
      <c r="NGE122" s="516"/>
      <c r="NGF122" s="516"/>
      <c r="NGG122" s="516"/>
      <c r="NGH122" s="516"/>
      <c r="NGI122" s="516"/>
      <c r="NGJ122" s="516"/>
      <c r="NGK122" s="516"/>
      <c r="NGL122" s="516"/>
      <c r="NGM122" s="516"/>
      <c r="NGN122" s="516"/>
      <c r="NGO122" s="516"/>
      <c r="NGP122" s="516"/>
      <c r="NGQ122" s="516"/>
      <c r="NGR122" s="516"/>
      <c r="NGS122" s="516"/>
      <c r="NGT122" s="516"/>
      <c r="NGU122" s="516"/>
      <c r="NGV122" s="516"/>
      <c r="NGW122" s="516"/>
      <c r="NGX122" s="516"/>
      <c r="NGY122" s="516"/>
      <c r="NGZ122" s="516"/>
      <c r="NHA122" s="516"/>
      <c r="NHB122" s="516"/>
      <c r="NHC122" s="516"/>
      <c r="NHD122" s="516"/>
      <c r="NHE122" s="516"/>
      <c r="NHF122" s="516"/>
      <c r="NHG122" s="516"/>
      <c r="NHH122" s="516"/>
      <c r="NHI122" s="516"/>
      <c r="NHJ122" s="516"/>
      <c r="NHK122" s="516"/>
      <c r="NHL122" s="516"/>
      <c r="NHM122" s="516"/>
      <c r="NHN122" s="516"/>
      <c r="NHO122" s="516"/>
      <c r="NHP122" s="516"/>
      <c r="NHQ122" s="516"/>
      <c r="NHR122" s="516"/>
      <c r="NHS122" s="516"/>
      <c r="NHT122" s="516"/>
      <c r="NHU122" s="516"/>
      <c r="NHV122" s="516"/>
      <c r="NHW122" s="516"/>
      <c r="NHX122" s="516"/>
      <c r="NHY122" s="516"/>
      <c r="NHZ122" s="516"/>
      <c r="NIA122" s="516"/>
      <c r="NIB122" s="516"/>
      <c r="NIC122" s="516"/>
      <c r="NID122" s="516"/>
      <c r="NIE122" s="516"/>
      <c r="NIF122" s="516"/>
      <c r="NIG122" s="516"/>
      <c r="NIH122" s="516"/>
      <c r="NII122" s="516"/>
      <c r="NIJ122" s="516"/>
      <c r="NIK122" s="516"/>
      <c r="NIL122" s="516"/>
      <c r="NIM122" s="516"/>
      <c r="NIN122" s="516"/>
      <c r="NIO122" s="516"/>
      <c r="NIP122" s="516"/>
      <c r="NIQ122" s="516"/>
      <c r="NIR122" s="516"/>
      <c r="NIS122" s="516"/>
      <c r="NIT122" s="516"/>
      <c r="NIU122" s="516"/>
      <c r="NIV122" s="516"/>
      <c r="NIW122" s="516"/>
      <c r="NIX122" s="516"/>
      <c r="NIY122" s="516"/>
      <c r="NIZ122" s="516"/>
      <c r="NJA122" s="516"/>
      <c r="NJB122" s="516"/>
      <c r="NJC122" s="516"/>
      <c r="NJD122" s="516"/>
      <c r="NJE122" s="516"/>
      <c r="NJF122" s="516"/>
      <c r="NJG122" s="516"/>
      <c r="NJH122" s="516"/>
      <c r="NJI122" s="516"/>
      <c r="NJJ122" s="516"/>
      <c r="NJK122" s="516"/>
      <c r="NJL122" s="516"/>
      <c r="NJM122" s="516"/>
      <c r="NJN122" s="516"/>
      <c r="NJO122" s="516"/>
      <c r="NJP122" s="516"/>
      <c r="NJQ122" s="516"/>
      <c r="NJR122" s="516"/>
      <c r="NJS122" s="516"/>
      <c r="NJT122" s="516"/>
      <c r="NJU122" s="516"/>
      <c r="NJV122" s="516"/>
      <c r="NJW122" s="516"/>
      <c r="NJX122" s="516"/>
      <c r="NJY122" s="516"/>
      <c r="NJZ122" s="516"/>
      <c r="NKA122" s="516"/>
      <c r="NKB122" s="516"/>
      <c r="NKC122" s="516"/>
      <c r="NKD122" s="516"/>
      <c r="NKE122" s="516"/>
      <c r="NKF122" s="516"/>
      <c r="NKG122" s="516"/>
      <c r="NKH122" s="516"/>
      <c r="NKI122" s="516"/>
      <c r="NKJ122" s="516"/>
      <c r="NKK122" s="516"/>
      <c r="NKL122" s="516"/>
      <c r="NKM122" s="516"/>
      <c r="NKN122" s="516"/>
      <c r="NKO122" s="516"/>
      <c r="NKP122" s="516"/>
      <c r="NKQ122" s="516"/>
      <c r="NKR122" s="516"/>
      <c r="NKS122" s="516"/>
      <c r="NKT122" s="516"/>
      <c r="NKU122" s="516"/>
      <c r="NKV122" s="516"/>
      <c r="NKW122" s="516"/>
      <c r="NKX122" s="516"/>
      <c r="NKY122" s="516"/>
      <c r="NKZ122" s="516"/>
      <c r="NLA122" s="516"/>
      <c r="NLB122" s="516"/>
      <c r="NLC122" s="516"/>
      <c r="NLD122" s="516"/>
      <c r="NLE122" s="516"/>
      <c r="NLF122" s="516"/>
      <c r="NLG122" s="516"/>
      <c r="NLH122" s="516"/>
      <c r="NLI122" s="516"/>
      <c r="NLJ122" s="516"/>
      <c r="NLK122" s="516"/>
      <c r="NLL122" s="516"/>
      <c r="NLM122" s="516"/>
      <c r="NLN122" s="516"/>
      <c r="NLO122" s="516"/>
      <c r="NLP122" s="516"/>
      <c r="NLQ122" s="516"/>
      <c r="NLR122" s="516"/>
      <c r="NLS122" s="516"/>
      <c r="NLT122" s="516"/>
      <c r="NLU122" s="516"/>
      <c r="NLV122" s="516"/>
      <c r="NLW122" s="516"/>
      <c r="NLX122" s="516"/>
      <c r="NLY122" s="516"/>
      <c r="NLZ122" s="516"/>
      <c r="NMA122" s="516"/>
      <c r="NMB122" s="516"/>
      <c r="NMC122" s="516"/>
      <c r="NMD122" s="516"/>
      <c r="NME122" s="516"/>
      <c r="NMF122" s="516"/>
      <c r="NMG122" s="516"/>
      <c r="NMH122" s="516"/>
      <c r="NMI122" s="516"/>
      <c r="NMJ122" s="516"/>
      <c r="NMK122" s="516"/>
      <c r="NML122" s="516"/>
      <c r="NMM122" s="516"/>
      <c r="NMN122" s="516"/>
      <c r="NMO122" s="516"/>
      <c r="NMP122" s="516"/>
      <c r="NMQ122" s="516"/>
      <c r="NMR122" s="516"/>
      <c r="NMS122" s="516"/>
      <c r="NMT122" s="516"/>
      <c r="NMU122" s="516"/>
      <c r="NMV122" s="516"/>
      <c r="NMW122" s="516"/>
      <c r="NMX122" s="516"/>
      <c r="NMY122" s="516"/>
      <c r="NMZ122" s="516"/>
      <c r="NNA122" s="516"/>
      <c r="NNB122" s="516"/>
      <c r="NNC122" s="516"/>
      <c r="NND122" s="516"/>
      <c r="NNE122" s="516"/>
      <c r="NNF122" s="516"/>
      <c r="NNG122" s="516"/>
      <c r="NNH122" s="516"/>
      <c r="NNI122" s="516"/>
      <c r="NNJ122" s="516"/>
      <c r="NNK122" s="516"/>
      <c r="NNL122" s="516"/>
      <c r="NNM122" s="516"/>
      <c r="NNN122" s="516"/>
      <c r="NNO122" s="516"/>
      <c r="NNP122" s="516"/>
      <c r="NNQ122" s="516"/>
      <c r="NNR122" s="516"/>
      <c r="NNS122" s="516"/>
      <c r="NNT122" s="516"/>
      <c r="NNU122" s="516"/>
      <c r="NNV122" s="516"/>
      <c r="NNW122" s="516"/>
      <c r="NNX122" s="516"/>
      <c r="NNY122" s="516"/>
      <c r="NNZ122" s="516"/>
      <c r="NOA122" s="516"/>
      <c r="NOB122" s="516"/>
      <c r="NOC122" s="516"/>
      <c r="NOD122" s="516"/>
      <c r="NOE122" s="516"/>
      <c r="NOF122" s="516"/>
      <c r="NOG122" s="516"/>
      <c r="NOH122" s="516"/>
      <c r="NOI122" s="516"/>
      <c r="NOJ122" s="516"/>
      <c r="NOK122" s="516"/>
      <c r="NOL122" s="516"/>
      <c r="NOM122" s="516"/>
      <c r="NON122" s="516"/>
      <c r="NOO122" s="516"/>
      <c r="NOP122" s="516"/>
      <c r="NOQ122" s="516"/>
      <c r="NOR122" s="516"/>
      <c r="NOS122" s="516"/>
      <c r="NOT122" s="516"/>
      <c r="NOU122" s="516"/>
      <c r="NOV122" s="516"/>
      <c r="NOW122" s="516"/>
      <c r="NOX122" s="516"/>
      <c r="NOY122" s="516"/>
      <c r="NOZ122" s="516"/>
      <c r="NPA122" s="516"/>
      <c r="NPB122" s="516"/>
      <c r="NPC122" s="516"/>
      <c r="NPD122" s="516"/>
      <c r="NPE122" s="516"/>
      <c r="NPF122" s="516"/>
      <c r="NPG122" s="516"/>
      <c r="NPH122" s="516"/>
      <c r="NPI122" s="516"/>
      <c r="NPJ122" s="516"/>
      <c r="NPK122" s="516"/>
      <c r="NPL122" s="516"/>
      <c r="NPM122" s="516"/>
      <c r="NPN122" s="516"/>
      <c r="NPO122" s="516"/>
      <c r="NPP122" s="516"/>
      <c r="NPQ122" s="516"/>
      <c r="NPR122" s="516"/>
      <c r="NPS122" s="516"/>
      <c r="NPT122" s="516"/>
      <c r="NPU122" s="516"/>
      <c r="NPV122" s="516"/>
      <c r="NPW122" s="516"/>
      <c r="NPX122" s="516"/>
      <c r="NPY122" s="516"/>
      <c r="NPZ122" s="516"/>
      <c r="NQA122" s="516"/>
      <c r="NQB122" s="516"/>
      <c r="NQC122" s="516"/>
      <c r="NQD122" s="516"/>
      <c r="NQE122" s="516"/>
      <c r="NQF122" s="516"/>
      <c r="NQG122" s="516"/>
      <c r="NQH122" s="516"/>
      <c r="NQI122" s="516"/>
      <c r="NQJ122" s="516"/>
      <c r="NQK122" s="516"/>
      <c r="NQL122" s="516"/>
      <c r="NQM122" s="516"/>
      <c r="NQN122" s="516"/>
      <c r="NQO122" s="516"/>
      <c r="NQP122" s="516"/>
      <c r="NQQ122" s="516"/>
      <c r="NQR122" s="516"/>
      <c r="NQS122" s="516"/>
      <c r="NQT122" s="516"/>
      <c r="NQU122" s="516"/>
      <c r="NQV122" s="516"/>
      <c r="NQW122" s="516"/>
      <c r="NQX122" s="516"/>
      <c r="NQY122" s="516"/>
      <c r="NQZ122" s="516"/>
      <c r="NRA122" s="516"/>
      <c r="NRB122" s="516"/>
      <c r="NRC122" s="516"/>
      <c r="NRD122" s="516"/>
      <c r="NRE122" s="516"/>
      <c r="NRF122" s="516"/>
      <c r="NRG122" s="516"/>
      <c r="NRH122" s="516"/>
      <c r="NRI122" s="516"/>
      <c r="NRJ122" s="516"/>
      <c r="NRK122" s="516"/>
      <c r="NRL122" s="516"/>
      <c r="NRM122" s="516"/>
      <c r="NRN122" s="516"/>
      <c r="NRO122" s="516"/>
      <c r="NRP122" s="516"/>
      <c r="NRQ122" s="516"/>
      <c r="NRR122" s="516"/>
      <c r="NRS122" s="516"/>
      <c r="NRT122" s="516"/>
      <c r="NRU122" s="516"/>
      <c r="NRV122" s="516"/>
      <c r="NRW122" s="516"/>
      <c r="NRX122" s="516"/>
      <c r="NRY122" s="516"/>
      <c r="NRZ122" s="516"/>
      <c r="NSA122" s="516"/>
      <c r="NSB122" s="516"/>
      <c r="NSC122" s="516"/>
      <c r="NSD122" s="516"/>
      <c r="NSE122" s="516"/>
      <c r="NSF122" s="516"/>
      <c r="NSG122" s="516"/>
      <c r="NSH122" s="516"/>
      <c r="NSI122" s="516"/>
      <c r="NSJ122" s="516"/>
      <c r="NSK122" s="516"/>
      <c r="NSL122" s="516"/>
      <c r="NSM122" s="516"/>
      <c r="NSN122" s="516"/>
      <c r="NSO122" s="516"/>
      <c r="NSP122" s="516"/>
      <c r="NSQ122" s="516"/>
      <c r="NSR122" s="516"/>
      <c r="NSS122" s="516"/>
      <c r="NST122" s="516"/>
      <c r="NSU122" s="516"/>
      <c r="NSV122" s="516"/>
      <c r="NSW122" s="516"/>
      <c r="NSX122" s="516"/>
      <c r="NSY122" s="516"/>
      <c r="NSZ122" s="516"/>
      <c r="NTA122" s="516"/>
      <c r="NTB122" s="516"/>
      <c r="NTC122" s="516"/>
      <c r="NTD122" s="516"/>
      <c r="NTE122" s="516"/>
      <c r="NTF122" s="516"/>
      <c r="NTG122" s="516"/>
      <c r="NTH122" s="516"/>
      <c r="NTI122" s="516"/>
      <c r="NTJ122" s="516"/>
      <c r="NTK122" s="516"/>
      <c r="NTL122" s="516"/>
      <c r="NTM122" s="516"/>
      <c r="NTN122" s="516"/>
      <c r="NTO122" s="516"/>
      <c r="NTP122" s="516"/>
      <c r="NTQ122" s="516"/>
      <c r="NTR122" s="516"/>
      <c r="NTS122" s="516"/>
      <c r="NTT122" s="516"/>
      <c r="NTU122" s="516"/>
      <c r="NTV122" s="516"/>
      <c r="NTW122" s="516"/>
      <c r="NTX122" s="516"/>
      <c r="NTY122" s="516"/>
      <c r="NTZ122" s="516"/>
      <c r="NUA122" s="516"/>
      <c r="NUB122" s="516"/>
      <c r="NUC122" s="516"/>
      <c r="NUD122" s="516"/>
      <c r="NUE122" s="516"/>
      <c r="NUF122" s="516"/>
      <c r="NUG122" s="516"/>
      <c r="NUH122" s="516"/>
      <c r="NUI122" s="516"/>
      <c r="NUJ122" s="516"/>
      <c r="NUK122" s="516"/>
      <c r="NUL122" s="516"/>
      <c r="NUM122" s="516"/>
      <c r="NUN122" s="516"/>
      <c r="NUO122" s="516"/>
      <c r="NUP122" s="516"/>
      <c r="NUQ122" s="516"/>
      <c r="NUR122" s="516"/>
      <c r="NUS122" s="516"/>
      <c r="NUT122" s="516"/>
      <c r="NUU122" s="516"/>
      <c r="NUV122" s="516"/>
      <c r="NUW122" s="516"/>
      <c r="NUX122" s="516"/>
      <c r="NUY122" s="516"/>
      <c r="NUZ122" s="516"/>
      <c r="NVA122" s="516"/>
      <c r="NVB122" s="516"/>
      <c r="NVC122" s="516"/>
      <c r="NVD122" s="516"/>
      <c r="NVE122" s="516"/>
      <c r="NVF122" s="516"/>
      <c r="NVG122" s="516"/>
      <c r="NVH122" s="516"/>
      <c r="NVI122" s="516"/>
      <c r="NVJ122" s="516"/>
      <c r="NVK122" s="516"/>
      <c r="NVL122" s="516"/>
      <c r="NVM122" s="516"/>
      <c r="NVN122" s="516"/>
      <c r="NVO122" s="516"/>
      <c r="NVP122" s="516"/>
      <c r="NVQ122" s="516"/>
      <c r="NVR122" s="516"/>
      <c r="NVS122" s="516"/>
      <c r="NVT122" s="516"/>
      <c r="NVU122" s="516"/>
      <c r="NVV122" s="516"/>
      <c r="NVW122" s="516"/>
      <c r="NVX122" s="516"/>
      <c r="NVY122" s="516"/>
      <c r="NVZ122" s="516"/>
      <c r="NWA122" s="516"/>
      <c r="NWB122" s="516"/>
      <c r="NWC122" s="516"/>
      <c r="NWD122" s="516"/>
      <c r="NWE122" s="516"/>
      <c r="NWF122" s="516"/>
      <c r="NWG122" s="516"/>
      <c r="NWH122" s="516"/>
      <c r="NWI122" s="516"/>
      <c r="NWJ122" s="516"/>
      <c r="NWK122" s="516"/>
      <c r="NWL122" s="516"/>
      <c r="NWM122" s="516"/>
      <c r="NWN122" s="516"/>
      <c r="NWO122" s="516"/>
      <c r="NWP122" s="516"/>
      <c r="NWQ122" s="516"/>
      <c r="NWR122" s="516"/>
      <c r="NWS122" s="516"/>
      <c r="NWT122" s="516"/>
      <c r="NWU122" s="516"/>
      <c r="NWV122" s="516"/>
      <c r="NWW122" s="516"/>
      <c r="NWX122" s="516"/>
      <c r="NWY122" s="516"/>
      <c r="NWZ122" s="516"/>
      <c r="NXA122" s="516"/>
      <c r="NXB122" s="516"/>
      <c r="NXC122" s="516"/>
      <c r="NXD122" s="516"/>
      <c r="NXE122" s="516"/>
      <c r="NXF122" s="516"/>
      <c r="NXG122" s="516"/>
      <c r="NXH122" s="516"/>
      <c r="NXI122" s="516"/>
      <c r="NXJ122" s="516"/>
      <c r="NXK122" s="516"/>
      <c r="NXL122" s="516"/>
      <c r="NXM122" s="516"/>
      <c r="NXN122" s="516"/>
      <c r="NXO122" s="516"/>
      <c r="NXP122" s="516"/>
      <c r="NXQ122" s="516"/>
      <c r="NXR122" s="516"/>
      <c r="NXS122" s="516"/>
      <c r="NXT122" s="516"/>
      <c r="NXU122" s="516"/>
      <c r="NXV122" s="516"/>
      <c r="NXW122" s="516"/>
      <c r="NXX122" s="516"/>
      <c r="NXY122" s="516"/>
      <c r="NXZ122" s="516"/>
      <c r="NYA122" s="516"/>
      <c r="NYB122" s="516"/>
      <c r="NYC122" s="516"/>
      <c r="NYD122" s="516"/>
      <c r="NYE122" s="516"/>
      <c r="NYF122" s="516"/>
      <c r="NYG122" s="516"/>
      <c r="NYH122" s="516"/>
      <c r="NYI122" s="516"/>
      <c r="NYJ122" s="516"/>
      <c r="NYK122" s="516"/>
      <c r="NYL122" s="516"/>
      <c r="NYM122" s="516"/>
      <c r="NYN122" s="516"/>
      <c r="NYO122" s="516"/>
      <c r="NYP122" s="516"/>
      <c r="NYQ122" s="516"/>
      <c r="NYR122" s="516"/>
      <c r="NYS122" s="516"/>
      <c r="NYT122" s="516"/>
      <c r="NYU122" s="516"/>
      <c r="NYV122" s="516"/>
      <c r="NYW122" s="516"/>
      <c r="NYX122" s="516"/>
      <c r="NYY122" s="516"/>
      <c r="NYZ122" s="516"/>
      <c r="NZA122" s="516"/>
      <c r="NZB122" s="516"/>
      <c r="NZC122" s="516"/>
      <c r="NZD122" s="516"/>
      <c r="NZE122" s="516"/>
      <c r="NZF122" s="516"/>
      <c r="NZG122" s="516"/>
      <c r="NZH122" s="516"/>
      <c r="NZI122" s="516"/>
      <c r="NZJ122" s="516"/>
      <c r="NZK122" s="516"/>
      <c r="NZL122" s="516"/>
      <c r="NZM122" s="516"/>
      <c r="NZN122" s="516"/>
      <c r="NZO122" s="516"/>
      <c r="NZP122" s="516"/>
      <c r="NZQ122" s="516"/>
      <c r="NZR122" s="516"/>
      <c r="NZS122" s="516"/>
      <c r="NZT122" s="516"/>
      <c r="NZU122" s="516"/>
      <c r="NZV122" s="516"/>
      <c r="NZW122" s="516"/>
      <c r="NZX122" s="516"/>
      <c r="NZY122" s="516"/>
      <c r="NZZ122" s="516"/>
      <c r="OAA122" s="516"/>
      <c r="OAB122" s="516"/>
      <c r="OAC122" s="516"/>
      <c r="OAD122" s="516"/>
      <c r="OAE122" s="516"/>
      <c r="OAF122" s="516"/>
      <c r="OAG122" s="516"/>
      <c r="OAH122" s="516"/>
      <c r="OAI122" s="516"/>
      <c r="OAJ122" s="516"/>
      <c r="OAK122" s="516"/>
      <c r="OAL122" s="516"/>
      <c r="OAM122" s="516"/>
      <c r="OAN122" s="516"/>
      <c r="OAO122" s="516"/>
      <c r="OAP122" s="516"/>
      <c r="OAQ122" s="516"/>
      <c r="OAR122" s="516"/>
      <c r="OAS122" s="516"/>
      <c r="OAT122" s="516"/>
      <c r="OAU122" s="516"/>
      <c r="OAV122" s="516"/>
      <c r="OAW122" s="516"/>
      <c r="OAX122" s="516"/>
      <c r="OAY122" s="516"/>
      <c r="OAZ122" s="516"/>
      <c r="OBA122" s="516"/>
      <c r="OBB122" s="516"/>
      <c r="OBC122" s="516"/>
      <c r="OBD122" s="516"/>
      <c r="OBE122" s="516"/>
      <c r="OBF122" s="516"/>
      <c r="OBG122" s="516"/>
      <c r="OBH122" s="516"/>
      <c r="OBI122" s="516"/>
      <c r="OBJ122" s="516"/>
      <c r="OBK122" s="516"/>
      <c r="OBL122" s="516"/>
      <c r="OBM122" s="516"/>
      <c r="OBN122" s="516"/>
      <c r="OBO122" s="516"/>
      <c r="OBP122" s="516"/>
      <c r="OBQ122" s="516"/>
      <c r="OBR122" s="516"/>
      <c r="OBS122" s="516"/>
      <c r="OBT122" s="516"/>
      <c r="OBU122" s="516"/>
      <c r="OBV122" s="516"/>
      <c r="OBW122" s="516"/>
      <c r="OBX122" s="516"/>
      <c r="OBY122" s="516"/>
      <c r="OBZ122" s="516"/>
      <c r="OCA122" s="516"/>
      <c r="OCB122" s="516"/>
      <c r="OCC122" s="516"/>
      <c r="OCD122" s="516"/>
      <c r="OCE122" s="516"/>
      <c r="OCF122" s="516"/>
      <c r="OCG122" s="516"/>
      <c r="OCH122" s="516"/>
      <c r="OCI122" s="516"/>
      <c r="OCJ122" s="516"/>
      <c r="OCK122" s="516"/>
      <c r="OCL122" s="516"/>
      <c r="OCM122" s="516"/>
      <c r="OCN122" s="516"/>
      <c r="OCO122" s="516"/>
      <c r="OCP122" s="516"/>
      <c r="OCQ122" s="516"/>
      <c r="OCR122" s="516"/>
      <c r="OCS122" s="516"/>
      <c r="OCT122" s="516"/>
      <c r="OCU122" s="516"/>
      <c r="OCV122" s="516"/>
      <c r="OCW122" s="516"/>
      <c r="OCX122" s="516"/>
      <c r="OCY122" s="516"/>
      <c r="OCZ122" s="516"/>
      <c r="ODA122" s="516"/>
      <c r="ODB122" s="516"/>
      <c r="ODC122" s="516"/>
      <c r="ODD122" s="516"/>
      <c r="ODE122" s="516"/>
      <c r="ODF122" s="516"/>
      <c r="ODG122" s="516"/>
      <c r="ODH122" s="516"/>
      <c r="ODI122" s="516"/>
      <c r="ODJ122" s="516"/>
      <c r="ODK122" s="516"/>
      <c r="ODL122" s="516"/>
      <c r="ODM122" s="516"/>
      <c r="ODN122" s="516"/>
      <c r="ODO122" s="516"/>
      <c r="ODP122" s="516"/>
      <c r="ODQ122" s="516"/>
      <c r="ODR122" s="516"/>
      <c r="ODS122" s="516"/>
      <c r="ODT122" s="516"/>
      <c r="ODU122" s="516"/>
      <c r="ODV122" s="516"/>
      <c r="ODW122" s="516"/>
      <c r="ODX122" s="516"/>
      <c r="ODY122" s="516"/>
      <c r="ODZ122" s="516"/>
      <c r="OEA122" s="516"/>
      <c r="OEB122" s="516"/>
      <c r="OEC122" s="516"/>
      <c r="OED122" s="516"/>
      <c r="OEE122" s="516"/>
      <c r="OEF122" s="516"/>
      <c r="OEG122" s="516"/>
      <c r="OEH122" s="516"/>
      <c r="OEI122" s="516"/>
      <c r="OEJ122" s="516"/>
      <c r="OEK122" s="516"/>
      <c r="OEL122" s="516"/>
      <c r="OEM122" s="516"/>
      <c r="OEN122" s="516"/>
      <c r="OEO122" s="516"/>
      <c r="OEP122" s="516"/>
      <c r="OEQ122" s="516"/>
      <c r="OER122" s="516"/>
      <c r="OES122" s="516"/>
      <c r="OET122" s="516"/>
      <c r="OEU122" s="516"/>
      <c r="OEV122" s="516"/>
      <c r="OEW122" s="516"/>
      <c r="OEX122" s="516"/>
      <c r="OEY122" s="516"/>
      <c r="OEZ122" s="516"/>
      <c r="OFA122" s="516"/>
      <c r="OFB122" s="516"/>
      <c r="OFC122" s="516"/>
      <c r="OFD122" s="516"/>
      <c r="OFE122" s="516"/>
      <c r="OFF122" s="516"/>
      <c r="OFG122" s="516"/>
      <c r="OFH122" s="516"/>
      <c r="OFI122" s="516"/>
      <c r="OFJ122" s="516"/>
      <c r="OFK122" s="516"/>
      <c r="OFL122" s="516"/>
      <c r="OFM122" s="516"/>
      <c r="OFN122" s="516"/>
      <c r="OFO122" s="516"/>
      <c r="OFP122" s="516"/>
      <c r="OFQ122" s="516"/>
      <c r="OFR122" s="516"/>
      <c r="OFS122" s="516"/>
      <c r="OFT122" s="516"/>
      <c r="OFU122" s="516"/>
      <c r="OFV122" s="516"/>
      <c r="OFW122" s="516"/>
      <c r="OFX122" s="516"/>
      <c r="OFY122" s="516"/>
      <c r="OFZ122" s="516"/>
      <c r="OGA122" s="516"/>
      <c r="OGB122" s="516"/>
      <c r="OGC122" s="516"/>
      <c r="OGD122" s="516"/>
      <c r="OGE122" s="516"/>
      <c r="OGF122" s="516"/>
      <c r="OGG122" s="516"/>
      <c r="OGH122" s="516"/>
      <c r="OGI122" s="516"/>
      <c r="OGJ122" s="516"/>
      <c r="OGK122" s="516"/>
      <c r="OGL122" s="516"/>
      <c r="OGM122" s="516"/>
      <c r="OGN122" s="516"/>
      <c r="OGO122" s="516"/>
      <c r="OGP122" s="516"/>
      <c r="OGQ122" s="516"/>
      <c r="OGR122" s="516"/>
      <c r="OGS122" s="516"/>
      <c r="OGT122" s="516"/>
      <c r="OGU122" s="516"/>
      <c r="OGV122" s="516"/>
      <c r="OGW122" s="516"/>
      <c r="OGX122" s="516"/>
      <c r="OGY122" s="516"/>
      <c r="OGZ122" s="516"/>
      <c r="OHA122" s="516"/>
      <c r="OHB122" s="516"/>
      <c r="OHC122" s="516"/>
      <c r="OHD122" s="516"/>
      <c r="OHE122" s="516"/>
      <c r="OHF122" s="516"/>
      <c r="OHG122" s="516"/>
      <c r="OHH122" s="516"/>
      <c r="OHI122" s="516"/>
      <c r="OHJ122" s="516"/>
      <c r="OHK122" s="516"/>
      <c r="OHL122" s="516"/>
      <c r="OHM122" s="516"/>
      <c r="OHN122" s="516"/>
      <c r="OHO122" s="516"/>
      <c r="OHP122" s="516"/>
      <c r="OHQ122" s="516"/>
      <c r="OHR122" s="516"/>
      <c r="OHS122" s="516"/>
      <c r="OHT122" s="516"/>
      <c r="OHU122" s="516"/>
      <c r="OHV122" s="516"/>
      <c r="OHW122" s="516"/>
      <c r="OHX122" s="516"/>
      <c r="OHY122" s="516"/>
      <c r="OHZ122" s="516"/>
      <c r="OIA122" s="516"/>
      <c r="OIB122" s="516"/>
      <c r="OIC122" s="516"/>
      <c r="OID122" s="516"/>
      <c r="OIE122" s="516"/>
      <c r="OIF122" s="516"/>
      <c r="OIG122" s="516"/>
      <c r="OIH122" s="516"/>
      <c r="OII122" s="516"/>
      <c r="OIJ122" s="516"/>
      <c r="OIK122" s="516"/>
      <c r="OIL122" s="516"/>
      <c r="OIM122" s="516"/>
      <c r="OIN122" s="516"/>
      <c r="OIO122" s="516"/>
      <c r="OIP122" s="516"/>
      <c r="OIQ122" s="516"/>
      <c r="OIR122" s="516"/>
      <c r="OIS122" s="516"/>
      <c r="OIT122" s="516"/>
      <c r="OIU122" s="516"/>
      <c r="OIV122" s="516"/>
      <c r="OIW122" s="516"/>
      <c r="OIX122" s="516"/>
      <c r="OIY122" s="516"/>
      <c r="OIZ122" s="516"/>
      <c r="OJA122" s="516"/>
      <c r="OJB122" s="516"/>
      <c r="OJC122" s="516"/>
      <c r="OJD122" s="516"/>
      <c r="OJE122" s="516"/>
      <c r="OJF122" s="516"/>
      <c r="OJG122" s="516"/>
      <c r="OJH122" s="516"/>
      <c r="OJI122" s="516"/>
      <c r="OJJ122" s="516"/>
      <c r="OJK122" s="516"/>
      <c r="OJL122" s="516"/>
      <c r="OJM122" s="516"/>
      <c r="OJN122" s="516"/>
      <c r="OJO122" s="516"/>
      <c r="OJP122" s="516"/>
      <c r="OJQ122" s="516"/>
      <c r="OJR122" s="516"/>
      <c r="OJS122" s="516"/>
      <c r="OJT122" s="516"/>
      <c r="OJU122" s="516"/>
      <c r="OJV122" s="516"/>
      <c r="OJW122" s="516"/>
      <c r="OJX122" s="516"/>
      <c r="OJY122" s="516"/>
      <c r="OJZ122" s="516"/>
      <c r="OKA122" s="516"/>
      <c r="OKB122" s="516"/>
      <c r="OKC122" s="516"/>
      <c r="OKD122" s="516"/>
      <c r="OKE122" s="516"/>
      <c r="OKF122" s="516"/>
      <c r="OKG122" s="516"/>
      <c r="OKH122" s="516"/>
      <c r="OKI122" s="516"/>
      <c r="OKJ122" s="516"/>
      <c r="OKK122" s="516"/>
      <c r="OKL122" s="516"/>
      <c r="OKM122" s="516"/>
      <c r="OKN122" s="516"/>
      <c r="OKO122" s="516"/>
      <c r="OKP122" s="516"/>
      <c r="OKQ122" s="516"/>
      <c r="OKR122" s="516"/>
      <c r="OKS122" s="516"/>
      <c r="OKT122" s="516"/>
      <c r="OKU122" s="516"/>
      <c r="OKV122" s="516"/>
      <c r="OKW122" s="516"/>
      <c r="OKX122" s="516"/>
      <c r="OKY122" s="516"/>
      <c r="OKZ122" s="516"/>
      <c r="OLA122" s="516"/>
      <c r="OLB122" s="516"/>
      <c r="OLC122" s="516"/>
      <c r="OLD122" s="516"/>
      <c r="OLE122" s="516"/>
      <c r="OLF122" s="516"/>
      <c r="OLG122" s="516"/>
      <c r="OLH122" s="516"/>
      <c r="OLI122" s="516"/>
      <c r="OLJ122" s="516"/>
      <c r="OLK122" s="516"/>
      <c r="OLL122" s="516"/>
      <c r="OLM122" s="516"/>
      <c r="OLN122" s="516"/>
      <c r="OLO122" s="516"/>
      <c r="OLP122" s="516"/>
      <c r="OLQ122" s="516"/>
      <c r="OLR122" s="516"/>
      <c r="OLS122" s="516"/>
      <c r="OLT122" s="516"/>
      <c r="OLU122" s="516"/>
      <c r="OLV122" s="516"/>
      <c r="OLW122" s="516"/>
      <c r="OLX122" s="516"/>
      <c r="OLY122" s="516"/>
      <c r="OLZ122" s="516"/>
      <c r="OMA122" s="516"/>
      <c r="OMB122" s="516"/>
      <c r="OMC122" s="516"/>
      <c r="OMD122" s="516"/>
      <c r="OME122" s="516"/>
      <c r="OMF122" s="516"/>
      <c r="OMG122" s="516"/>
      <c r="OMH122" s="516"/>
      <c r="OMI122" s="516"/>
      <c r="OMJ122" s="516"/>
      <c r="OMK122" s="516"/>
      <c r="OML122" s="516"/>
      <c r="OMM122" s="516"/>
      <c r="OMN122" s="516"/>
      <c r="OMO122" s="516"/>
      <c r="OMP122" s="516"/>
      <c r="OMQ122" s="516"/>
      <c r="OMR122" s="516"/>
      <c r="OMS122" s="516"/>
      <c r="OMT122" s="516"/>
      <c r="OMU122" s="516"/>
      <c r="OMV122" s="516"/>
      <c r="OMW122" s="516"/>
      <c r="OMX122" s="516"/>
      <c r="OMY122" s="516"/>
      <c r="OMZ122" s="516"/>
      <c r="ONA122" s="516"/>
      <c r="ONB122" s="516"/>
      <c r="ONC122" s="516"/>
      <c r="OND122" s="516"/>
      <c r="ONE122" s="516"/>
      <c r="ONF122" s="516"/>
      <c r="ONG122" s="516"/>
      <c r="ONH122" s="516"/>
      <c r="ONI122" s="516"/>
      <c r="ONJ122" s="516"/>
      <c r="ONK122" s="516"/>
      <c r="ONL122" s="516"/>
      <c r="ONM122" s="516"/>
      <c r="ONN122" s="516"/>
      <c r="ONO122" s="516"/>
      <c r="ONP122" s="516"/>
      <c r="ONQ122" s="516"/>
      <c r="ONR122" s="516"/>
      <c r="ONS122" s="516"/>
      <c r="ONT122" s="516"/>
      <c r="ONU122" s="516"/>
      <c r="ONV122" s="516"/>
      <c r="ONW122" s="516"/>
      <c r="ONX122" s="516"/>
      <c r="ONY122" s="516"/>
      <c r="ONZ122" s="516"/>
      <c r="OOA122" s="516"/>
      <c r="OOB122" s="516"/>
      <c r="OOC122" s="516"/>
      <c r="OOD122" s="516"/>
      <c r="OOE122" s="516"/>
      <c r="OOF122" s="516"/>
      <c r="OOG122" s="516"/>
      <c r="OOH122" s="516"/>
      <c r="OOI122" s="516"/>
      <c r="OOJ122" s="516"/>
      <c r="OOK122" s="516"/>
      <c r="OOL122" s="516"/>
      <c r="OOM122" s="516"/>
      <c r="OON122" s="516"/>
      <c r="OOO122" s="516"/>
      <c r="OOP122" s="516"/>
      <c r="OOQ122" s="516"/>
      <c r="OOR122" s="516"/>
      <c r="OOS122" s="516"/>
      <c r="OOT122" s="516"/>
      <c r="OOU122" s="516"/>
      <c r="OOV122" s="516"/>
      <c r="OOW122" s="516"/>
      <c r="OOX122" s="516"/>
      <c r="OOY122" s="516"/>
      <c r="OOZ122" s="516"/>
      <c r="OPA122" s="516"/>
      <c r="OPB122" s="516"/>
      <c r="OPC122" s="516"/>
      <c r="OPD122" s="516"/>
      <c r="OPE122" s="516"/>
      <c r="OPF122" s="516"/>
      <c r="OPG122" s="516"/>
      <c r="OPH122" s="516"/>
      <c r="OPI122" s="516"/>
      <c r="OPJ122" s="516"/>
      <c r="OPK122" s="516"/>
      <c r="OPL122" s="516"/>
      <c r="OPM122" s="516"/>
      <c r="OPN122" s="516"/>
      <c r="OPO122" s="516"/>
      <c r="OPP122" s="516"/>
      <c r="OPQ122" s="516"/>
      <c r="OPR122" s="516"/>
      <c r="OPS122" s="516"/>
      <c r="OPT122" s="516"/>
      <c r="OPU122" s="516"/>
      <c r="OPV122" s="516"/>
      <c r="OPW122" s="516"/>
      <c r="OPX122" s="516"/>
      <c r="OPY122" s="516"/>
      <c r="OPZ122" s="516"/>
      <c r="OQA122" s="516"/>
      <c r="OQB122" s="516"/>
      <c r="OQC122" s="516"/>
      <c r="OQD122" s="516"/>
      <c r="OQE122" s="516"/>
      <c r="OQF122" s="516"/>
      <c r="OQG122" s="516"/>
      <c r="OQH122" s="516"/>
      <c r="OQI122" s="516"/>
      <c r="OQJ122" s="516"/>
      <c r="OQK122" s="516"/>
      <c r="OQL122" s="516"/>
      <c r="OQM122" s="516"/>
      <c r="OQN122" s="516"/>
      <c r="OQO122" s="516"/>
      <c r="OQP122" s="516"/>
      <c r="OQQ122" s="516"/>
      <c r="OQR122" s="516"/>
      <c r="OQS122" s="516"/>
      <c r="OQT122" s="516"/>
      <c r="OQU122" s="516"/>
      <c r="OQV122" s="516"/>
      <c r="OQW122" s="516"/>
      <c r="OQX122" s="516"/>
      <c r="OQY122" s="516"/>
      <c r="OQZ122" s="516"/>
      <c r="ORA122" s="516"/>
      <c r="ORB122" s="516"/>
      <c r="ORC122" s="516"/>
      <c r="ORD122" s="516"/>
      <c r="ORE122" s="516"/>
      <c r="ORF122" s="516"/>
      <c r="ORG122" s="516"/>
      <c r="ORH122" s="516"/>
      <c r="ORI122" s="516"/>
      <c r="ORJ122" s="516"/>
      <c r="ORK122" s="516"/>
      <c r="ORL122" s="516"/>
      <c r="ORM122" s="516"/>
      <c r="ORN122" s="516"/>
      <c r="ORO122" s="516"/>
      <c r="ORP122" s="516"/>
      <c r="ORQ122" s="516"/>
      <c r="ORR122" s="516"/>
      <c r="ORS122" s="516"/>
      <c r="ORT122" s="516"/>
      <c r="ORU122" s="516"/>
      <c r="ORV122" s="516"/>
      <c r="ORW122" s="516"/>
      <c r="ORX122" s="516"/>
      <c r="ORY122" s="516"/>
      <c r="ORZ122" s="516"/>
      <c r="OSA122" s="516"/>
      <c r="OSB122" s="516"/>
      <c r="OSC122" s="516"/>
      <c r="OSD122" s="516"/>
      <c r="OSE122" s="516"/>
      <c r="OSF122" s="516"/>
      <c r="OSG122" s="516"/>
      <c r="OSH122" s="516"/>
      <c r="OSI122" s="516"/>
      <c r="OSJ122" s="516"/>
      <c r="OSK122" s="516"/>
      <c r="OSL122" s="516"/>
      <c r="OSM122" s="516"/>
      <c r="OSN122" s="516"/>
      <c r="OSO122" s="516"/>
      <c r="OSP122" s="516"/>
      <c r="OSQ122" s="516"/>
      <c r="OSR122" s="516"/>
      <c r="OSS122" s="516"/>
      <c r="OST122" s="516"/>
      <c r="OSU122" s="516"/>
      <c r="OSV122" s="516"/>
      <c r="OSW122" s="516"/>
      <c r="OSX122" s="516"/>
      <c r="OSY122" s="516"/>
      <c r="OSZ122" s="516"/>
      <c r="OTA122" s="516"/>
      <c r="OTB122" s="516"/>
      <c r="OTC122" s="516"/>
      <c r="OTD122" s="516"/>
      <c r="OTE122" s="516"/>
      <c r="OTF122" s="516"/>
      <c r="OTG122" s="516"/>
      <c r="OTH122" s="516"/>
      <c r="OTI122" s="516"/>
      <c r="OTJ122" s="516"/>
      <c r="OTK122" s="516"/>
      <c r="OTL122" s="516"/>
      <c r="OTM122" s="516"/>
      <c r="OTN122" s="516"/>
      <c r="OTO122" s="516"/>
      <c r="OTP122" s="516"/>
      <c r="OTQ122" s="516"/>
      <c r="OTR122" s="516"/>
      <c r="OTS122" s="516"/>
      <c r="OTT122" s="516"/>
      <c r="OTU122" s="516"/>
      <c r="OTV122" s="516"/>
      <c r="OTW122" s="516"/>
      <c r="OTX122" s="516"/>
      <c r="OTY122" s="516"/>
      <c r="OTZ122" s="516"/>
      <c r="OUA122" s="516"/>
      <c r="OUB122" s="516"/>
      <c r="OUC122" s="516"/>
      <c r="OUD122" s="516"/>
      <c r="OUE122" s="516"/>
      <c r="OUF122" s="516"/>
      <c r="OUG122" s="516"/>
      <c r="OUH122" s="516"/>
      <c r="OUI122" s="516"/>
      <c r="OUJ122" s="516"/>
      <c r="OUK122" s="516"/>
      <c r="OUL122" s="516"/>
      <c r="OUM122" s="516"/>
      <c r="OUN122" s="516"/>
      <c r="OUO122" s="516"/>
      <c r="OUP122" s="516"/>
      <c r="OUQ122" s="516"/>
      <c r="OUR122" s="516"/>
      <c r="OUS122" s="516"/>
      <c r="OUT122" s="516"/>
      <c r="OUU122" s="516"/>
      <c r="OUV122" s="516"/>
      <c r="OUW122" s="516"/>
      <c r="OUX122" s="516"/>
      <c r="OUY122" s="516"/>
      <c r="OUZ122" s="516"/>
      <c r="OVA122" s="516"/>
      <c r="OVB122" s="516"/>
      <c r="OVC122" s="516"/>
      <c r="OVD122" s="516"/>
      <c r="OVE122" s="516"/>
      <c r="OVF122" s="516"/>
      <c r="OVG122" s="516"/>
      <c r="OVH122" s="516"/>
      <c r="OVI122" s="516"/>
      <c r="OVJ122" s="516"/>
      <c r="OVK122" s="516"/>
      <c r="OVL122" s="516"/>
      <c r="OVM122" s="516"/>
      <c r="OVN122" s="516"/>
      <c r="OVO122" s="516"/>
      <c r="OVP122" s="516"/>
      <c r="OVQ122" s="516"/>
      <c r="OVR122" s="516"/>
      <c r="OVS122" s="516"/>
      <c r="OVT122" s="516"/>
      <c r="OVU122" s="516"/>
      <c r="OVV122" s="516"/>
      <c r="OVW122" s="516"/>
      <c r="OVX122" s="516"/>
      <c r="OVY122" s="516"/>
      <c r="OVZ122" s="516"/>
      <c r="OWA122" s="516"/>
      <c r="OWB122" s="516"/>
      <c r="OWC122" s="516"/>
      <c r="OWD122" s="516"/>
      <c r="OWE122" s="516"/>
      <c r="OWF122" s="516"/>
      <c r="OWG122" s="516"/>
      <c r="OWH122" s="516"/>
      <c r="OWI122" s="516"/>
      <c r="OWJ122" s="516"/>
      <c r="OWK122" s="516"/>
      <c r="OWL122" s="516"/>
      <c r="OWM122" s="516"/>
      <c r="OWN122" s="516"/>
      <c r="OWO122" s="516"/>
      <c r="OWP122" s="516"/>
      <c r="OWQ122" s="516"/>
      <c r="OWR122" s="516"/>
      <c r="OWS122" s="516"/>
      <c r="OWT122" s="516"/>
      <c r="OWU122" s="516"/>
      <c r="OWV122" s="516"/>
      <c r="OWW122" s="516"/>
      <c r="OWX122" s="516"/>
      <c r="OWY122" s="516"/>
      <c r="OWZ122" s="516"/>
      <c r="OXA122" s="516"/>
      <c r="OXB122" s="516"/>
      <c r="OXC122" s="516"/>
      <c r="OXD122" s="516"/>
      <c r="OXE122" s="516"/>
      <c r="OXF122" s="516"/>
      <c r="OXG122" s="516"/>
      <c r="OXH122" s="516"/>
      <c r="OXI122" s="516"/>
      <c r="OXJ122" s="516"/>
      <c r="OXK122" s="516"/>
      <c r="OXL122" s="516"/>
      <c r="OXM122" s="516"/>
      <c r="OXN122" s="516"/>
      <c r="OXO122" s="516"/>
      <c r="OXP122" s="516"/>
      <c r="OXQ122" s="516"/>
      <c r="OXR122" s="516"/>
      <c r="OXS122" s="516"/>
      <c r="OXT122" s="516"/>
      <c r="OXU122" s="516"/>
      <c r="OXV122" s="516"/>
      <c r="OXW122" s="516"/>
      <c r="OXX122" s="516"/>
      <c r="OXY122" s="516"/>
      <c r="OXZ122" s="516"/>
      <c r="OYA122" s="516"/>
      <c r="OYB122" s="516"/>
      <c r="OYC122" s="516"/>
      <c r="OYD122" s="516"/>
      <c r="OYE122" s="516"/>
      <c r="OYF122" s="516"/>
      <c r="OYG122" s="516"/>
      <c r="OYH122" s="516"/>
      <c r="OYI122" s="516"/>
      <c r="OYJ122" s="516"/>
      <c r="OYK122" s="516"/>
      <c r="OYL122" s="516"/>
      <c r="OYM122" s="516"/>
      <c r="OYN122" s="516"/>
      <c r="OYO122" s="516"/>
      <c r="OYP122" s="516"/>
      <c r="OYQ122" s="516"/>
      <c r="OYR122" s="516"/>
      <c r="OYS122" s="516"/>
      <c r="OYT122" s="516"/>
      <c r="OYU122" s="516"/>
      <c r="OYV122" s="516"/>
      <c r="OYW122" s="516"/>
      <c r="OYX122" s="516"/>
      <c r="OYY122" s="516"/>
      <c r="OYZ122" s="516"/>
      <c r="OZA122" s="516"/>
      <c r="OZB122" s="516"/>
      <c r="OZC122" s="516"/>
      <c r="OZD122" s="516"/>
      <c r="OZE122" s="516"/>
      <c r="OZF122" s="516"/>
      <c r="OZG122" s="516"/>
      <c r="OZH122" s="516"/>
      <c r="OZI122" s="516"/>
      <c r="OZJ122" s="516"/>
      <c r="OZK122" s="516"/>
      <c r="OZL122" s="516"/>
      <c r="OZM122" s="516"/>
      <c r="OZN122" s="516"/>
      <c r="OZO122" s="516"/>
      <c r="OZP122" s="516"/>
      <c r="OZQ122" s="516"/>
      <c r="OZR122" s="516"/>
      <c r="OZS122" s="516"/>
      <c r="OZT122" s="516"/>
      <c r="OZU122" s="516"/>
      <c r="OZV122" s="516"/>
      <c r="OZW122" s="516"/>
      <c r="OZX122" s="516"/>
      <c r="OZY122" s="516"/>
      <c r="OZZ122" s="516"/>
      <c r="PAA122" s="516"/>
      <c r="PAB122" s="516"/>
      <c r="PAC122" s="516"/>
      <c r="PAD122" s="516"/>
      <c r="PAE122" s="516"/>
      <c r="PAF122" s="516"/>
      <c r="PAG122" s="516"/>
      <c r="PAH122" s="516"/>
      <c r="PAI122" s="516"/>
      <c r="PAJ122" s="516"/>
      <c r="PAK122" s="516"/>
      <c r="PAL122" s="516"/>
      <c r="PAM122" s="516"/>
      <c r="PAN122" s="516"/>
      <c r="PAO122" s="516"/>
      <c r="PAP122" s="516"/>
      <c r="PAQ122" s="516"/>
      <c r="PAR122" s="516"/>
      <c r="PAS122" s="516"/>
      <c r="PAT122" s="516"/>
      <c r="PAU122" s="516"/>
      <c r="PAV122" s="516"/>
      <c r="PAW122" s="516"/>
      <c r="PAX122" s="516"/>
      <c r="PAY122" s="516"/>
      <c r="PAZ122" s="516"/>
      <c r="PBA122" s="516"/>
      <c r="PBB122" s="516"/>
      <c r="PBC122" s="516"/>
      <c r="PBD122" s="516"/>
      <c r="PBE122" s="516"/>
      <c r="PBF122" s="516"/>
      <c r="PBG122" s="516"/>
      <c r="PBH122" s="516"/>
      <c r="PBI122" s="516"/>
      <c r="PBJ122" s="516"/>
      <c r="PBK122" s="516"/>
      <c r="PBL122" s="516"/>
      <c r="PBM122" s="516"/>
      <c r="PBN122" s="516"/>
      <c r="PBO122" s="516"/>
      <c r="PBP122" s="516"/>
      <c r="PBQ122" s="516"/>
      <c r="PBR122" s="516"/>
      <c r="PBS122" s="516"/>
      <c r="PBT122" s="516"/>
      <c r="PBU122" s="516"/>
      <c r="PBV122" s="516"/>
      <c r="PBW122" s="516"/>
      <c r="PBX122" s="516"/>
      <c r="PBY122" s="516"/>
      <c r="PBZ122" s="516"/>
      <c r="PCA122" s="516"/>
      <c r="PCB122" s="516"/>
      <c r="PCC122" s="516"/>
      <c r="PCD122" s="516"/>
      <c r="PCE122" s="516"/>
      <c r="PCF122" s="516"/>
      <c r="PCG122" s="516"/>
      <c r="PCH122" s="516"/>
      <c r="PCI122" s="516"/>
      <c r="PCJ122" s="516"/>
      <c r="PCK122" s="516"/>
      <c r="PCL122" s="516"/>
      <c r="PCM122" s="516"/>
      <c r="PCN122" s="516"/>
      <c r="PCO122" s="516"/>
      <c r="PCP122" s="516"/>
      <c r="PCQ122" s="516"/>
      <c r="PCR122" s="516"/>
      <c r="PCS122" s="516"/>
      <c r="PCT122" s="516"/>
      <c r="PCU122" s="516"/>
      <c r="PCV122" s="516"/>
      <c r="PCW122" s="516"/>
      <c r="PCX122" s="516"/>
      <c r="PCY122" s="516"/>
      <c r="PCZ122" s="516"/>
      <c r="PDA122" s="516"/>
      <c r="PDB122" s="516"/>
      <c r="PDC122" s="516"/>
      <c r="PDD122" s="516"/>
      <c r="PDE122" s="516"/>
      <c r="PDF122" s="516"/>
      <c r="PDG122" s="516"/>
      <c r="PDH122" s="516"/>
      <c r="PDI122" s="516"/>
      <c r="PDJ122" s="516"/>
      <c r="PDK122" s="516"/>
      <c r="PDL122" s="516"/>
      <c r="PDM122" s="516"/>
      <c r="PDN122" s="516"/>
      <c r="PDO122" s="516"/>
      <c r="PDP122" s="516"/>
      <c r="PDQ122" s="516"/>
      <c r="PDR122" s="516"/>
      <c r="PDS122" s="516"/>
      <c r="PDT122" s="516"/>
      <c r="PDU122" s="516"/>
      <c r="PDV122" s="516"/>
      <c r="PDW122" s="516"/>
      <c r="PDX122" s="516"/>
      <c r="PDY122" s="516"/>
      <c r="PDZ122" s="516"/>
      <c r="PEA122" s="516"/>
      <c r="PEB122" s="516"/>
      <c r="PEC122" s="516"/>
      <c r="PED122" s="516"/>
      <c r="PEE122" s="516"/>
      <c r="PEF122" s="516"/>
      <c r="PEG122" s="516"/>
      <c r="PEH122" s="516"/>
      <c r="PEI122" s="516"/>
      <c r="PEJ122" s="516"/>
      <c r="PEK122" s="516"/>
      <c r="PEL122" s="516"/>
      <c r="PEM122" s="516"/>
      <c r="PEN122" s="516"/>
      <c r="PEO122" s="516"/>
      <c r="PEP122" s="516"/>
      <c r="PEQ122" s="516"/>
      <c r="PER122" s="516"/>
      <c r="PES122" s="516"/>
      <c r="PET122" s="516"/>
      <c r="PEU122" s="516"/>
      <c r="PEV122" s="516"/>
      <c r="PEW122" s="516"/>
      <c r="PEX122" s="516"/>
      <c r="PEY122" s="516"/>
      <c r="PEZ122" s="516"/>
      <c r="PFA122" s="516"/>
      <c r="PFB122" s="516"/>
      <c r="PFC122" s="516"/>
      <c r="PFD122" s="516"/>
      <c r="PFE122" s="516"/>
      <c r="PFF122" s="516"/>
      <c r="PFG122" s="516"/>
      <c r="PFH122" s="516"/>
      <c r="PFI122" s="516"/>
      <c r="PFJ122" s="516"/>
      <c r="PFK122" s="516"/>
      <c r="PFL122" s="516"/>
      <c r="PFM122" s="516"/>
      <c r="PFN122" s="516"/>
      <c r="PFO122" s="516"/>
      <c r="PFP122" s="516"/>
      <c r="PFQ122" s="516"/>
      <c r="PFR122" s="516"/>
      <c r="PFS122" s="516"/>
      <c r="PFT122" s="516"/>
      <c r="PFU122" s="516"/>
      <c r="PFV122" s="516"/>
      <c r="PFW122" s="516"/>
      <c r="PFX122" s="516"/>
      <c r="PFY122" s="516"/>
      <c r="PFZ122" s="516"/>
      <c r="PGA122" s="516"/>
      <c r="PGB122" s="516"/>
      <c r="PGC122" s="516"/>
      <c r="PGD122" s="516"/>
      <c r="PGE122" s="516"/>
      <c r="PGF122" s="516"/>
      <c r="PGG122" s="516"/>
      <c r="PGH122" s="516"/>
      <c r="PGI122" s="516"/>
      <c r="PGJ122" s="516"/>
      <c r="PGK122" s="516"/>
      <c r="PGL122" s="516"/>
      <c r="PGM122" s="516"/>
      <c r="PGN122" s="516"/>
      <c r="PGO122" s="516"/>
      <c r="PGP122" s="516"/>
      <c r="PGQ122" s="516"/>
      <c r="PGR122" s="516"/>
      <c r="PGS122" s="516"/>
      <c r="PGT122" s="516"/>
      <c r="PGU122" s="516"/>
      <c r="PGV122" s="516"/>
      <c r="PGW122" s="516"/>
      <c r="PGX122" s="516"/>
      <c r="PGY122" s="516"/>
      <c r="PGZ122" s="516"/>
      <c r="PHA122" s="516"/>
      <c r="PHB122" s="516"/>
      <c r="PHC122" s="516"/>
      <c r="PHD122" s="516"/>
      <c r="PHE122" s="516"/>
      <c r="PHF122" s="516"/>
      <c r="PHG122" s="516"/>
      <c r="PHH122" s="516"/>
      <c r="PHI122" s="516"/>
      <c r="PHJ122" s="516"/>
      <c r="PHK122" s="516"/>
      <c r="PHL122" s="516"/>
      <c r="PHM122" s="516"/>
      <c r="PHN122" s="516"/>
      <c r="PHO122" s="516"/>
      <c r="PHP122" s="516"/>
      <c r="PHQ122" s="516"/>
      <c r="PHR122" s="516"/>
      <c r="PHS122" s="516"/>
      <c r="PHT122" s="516"/>
      <c r="PHU122" s="516"/>
      <c r="PHV122" s="516"/>
      <c r="PHW122" s="516"/>
      <c r="PHX122" s="516"/>
      <c r="PHY122" s="516"/>
      <c r="PHZ122" s="516"/>
      <c r="PIA122" s="516"/>
      <c r="PIB122" s="516"/>
      <c r="PIC122" s="516"/>
      <c r="PID122" s="516"/>
      <c r="PIE122" s="516"/>
      <c r="PIF122" s="516"/>
      <c r="PIG122" s="516"/>
      <c r="PIH122" s="516"/>
      <c r="PII122" s="516"/>
      <c r="PIJ122" s="516"/>
      <c r="PIK122" s="516"/>
      <c r="PIL122" s="516"/>
      <c r="PIM122" s="516"/>
      <c r="PIN122" s="516"/>
      <c r="PIO122" s="516"/>
      <c r="PIP122" s="516"/>
      <c r="PIQ122" s="516"/>
      <c r="PIR122" s="516"/>
      <c r="PIS122" s="516"/>
      <c r="PIT122" s="516"/>
      <c r="PIU122" s="516"/>
      <c r="PIV122" s="516"/>
      <c r="PIW122" s="516"/>
      <c r="PIX122" s="516"/>
      <c r="PIY122" s="516"/>
      <c r="PIZ122" s="516"/>
      <c r="PJA122" s="516"/>
      <c r="PJB122" s="516"/>
      <c r="PJC122" s="516"/>
      <c r="PJD122" s="516"/>
      <c r="PJE122" s="516"/>
      <c r="PJF122" s="516"/>
      <c r="PJG122" s="516"/>
      <c r="PJH122" s="516"/>
      <c r="PJI122" s="516"/>
      <c r="PJJ122" s="516"/>
      <c r="PJK122" s="516"/>
      <c r="PJL122" s="516"/>
      <c r="PJM122" s="516"/>
      <c r="PJN122" s="516"/>
      <c r="PJO122" s="516"/>
      <c r="PJP122" s="516"/>
      <c r="PJQ122" s="516"/>
      <c r="PJR122" s="516"/>
      <c r="PJS122" s="516"/>
      <c r="PJT122" s="516"/>
      <c r="PJU122" s="516"/>
      <c r="PJV122" s="516"/>
      <c r="PJW122" s="516"/>
      <c r="PJX122" s="516"/>
      <c r="PJY122" s="516"/>
      <c r="PJZ122" s="516"/>
      <c r="PKA122" s="516"/>
      <c r="PKB122" s="516"/>
      <c r="PKC122" s="516"/>
      <c r="PKD122" s="516"/>
      <c r="PKE122" s="516"/>
      <c r="PKF122" s="516"/>
      <c r="PKG122" s="516"/>
      <c r="PKH122" s="516"/>
      <c r="PKI122" s="516"/>
      <c r="PKJ122" s="516"/>
      <c r="PKK122" s="516"/>
      <c r="PKL122" s="516"/>
      <c r="PKM122" s="516"/>
      <c r="PKN122" s="516"/>
      <c r="PKO122" s="516"/>
      <c r="PKP122" s="516"/>
      <c r="PKQ122" s="516"/>
      <c r="PKR122" s="516"/>
      <c r="PKS122" s="516"/>
      <c r="PKT122" s="516"/>
      <c r="PKU122" s="516"/>
      <c r="PKV122" s="516"/>
      <c r="PKW122" s="516"/>
      <c r="PKX122" s="516"/>
      <c r="PKY122" s="516"/>
      <c r="PKZ122" s="516"/>
      <c r="PLA122" s="516"/>
      <c r="PLB122" s="516"/>
      <c r="PLC122" s="516"/>
      <c r="PLD122" s="516"/>
      <c r="PLE122" s="516"/>
      <c r="PLF122" s="516"/>
      <c r="PLG122" s="516"/>
      <c r="PLH122" s="516"/>
      <c r="PLI122" s="516"/>
      <c r="PLJ122" s="516"/>
      <c r="PLK122" s="516"/>
      <c r="PLL122" s="516"/>
      <c r="PLM122" s="516"/>
      <c r="PLN122" s="516"/>
      <c r="PLO122" s="516"/>
      <c r="PLP122" s="516"/>
      <c r="PLQ122" s="516"/>
      <c r="PLR122" s="516"/>
      <c r="PLS122" s="516"/>
      <c r="PLT122" s="516"/>
      <c r="PLU122" s="516"/>
      <c r="PLV122" s="516"/>
      <c r="PLW122" s="516"/>
      <c r="PLX122" s="516"/>
      <c r="PLY122" s="516"/>
      <c r="PLZ122" s="516"/>
      <c r="PMA122" s="516"/>
      <c r="PMB122" s="516"/>
      <c r="PMC122" s="516"/>
      <c r="PMD122" s="516"/>
      <c r="PME122" s="516"/>
      <c r="PMF122" s="516"/>
      <c r="PMG122" s="516"/>
      <c r="PMH122" s="516"/>
      <c r="PMI122" s="516"/>
      <c r="PMJ122" s="516"/>
      <c r="PMK122" s="516"/>
      <c r="PML122" s="516"/>
      <c r="PMM122" s="516"/>
      <c r="PMN122" s="516"/>
      <c r="PMO122" s="516"/>
      <c r="PMP122" s="516"/>
      <c r="PMQ122" s="516"/>
      <c r="PMR122" s="516"/>
      <c r="PMS122" s="516"/>
      <c r="PMT122" s="516"/>
      <c r="PMU122" s="516"/>
      <c r="PMV122" s="516"/>
      <c r="PMW122" s="516"/>
      <c r="PMX122" s="516"/>
      <c r="PMY122" s="516"/>
      <c r="PMZ122" s="516"/>
      <c r="PNA122" s="516"/>
      <c r="PNB122" s="516"/>
      <c r="PNC122" s="516"/>
      <c r="PND122" s="516"/>
      <c r="PNE122" s="516"/>
      <c r="PNF122" s="516"/>
      <c r="PNG122" s="516"/>
      <c r="PNH122" s="516"/>
      <c r="PNI122" s="516"/>
      <c r="PNJ122" s="516"/>
      <c r="PNK122" s="516"/>
      <c r="PNL122" s="516"/>
      <c r="PNM122" s="516"/>
      <c r="PNN122" s="516"/>
      <c r="PNO122" s="516"/>
      <c r="PNP122" s="516"/>
      <c r="PNQ122" s="516"/>
      <c r="PNR122" s="516"/>
      <c r="PNS122" s="516"/>
      <c r="PNT122" s="516"/>
      <c r="PNU122" s="516"/>
      <c r="PNV122" s="516"/>
      <c r="PNW122" s="516"/>
      <c r="PNX122" s="516"/>
      <c r="PNY122" s="516"/>
      <c r="PNZ122" s="516"/>
      <c r="POA122" s="516"/>
      <c r="POB122" s="516"/>
      <c r="POC122" s="516"/>
      <c r="POD122" s="516"/>
      <c r="POE122" s="516"/>
      <c r="POF122" s="516"/>
      <c r="POG122" s="516"/>
      <c r="POH122" s="516"/>
      <c r="POI122" s="516"/>
      <c r="POJ122" s="516"/>
      <c r="POK122" s="516"/>
      <c r="POL122" s="516"/>
      <c r="POM122" s="516"/>
      <c r="PON122" s="516"/>
      <c r="POO122" s="516"/>
      <c r="POP122" s="516"/>
      <c r="POQ122" s="516"/>
      <c r="POR122" s="516"/>
      <c r="POS122" s="516"/>
      <c r="POT122" s="516"/>
      <c r="POU122" s="516"/>
      <c r="POV122" s="516"/>
      <c r="POW122" s="516"/>
      <c r="POX122" s="516"/>
      <c r="POY122" s="516"/>
      <c r="POZ122" s="516"/>
      <c r="PPA122" s="516"/>
      <c r="PPB122" s="516"/>
      <c r="PPC122" s="516"/>
      <c r="PPD122" s="516"/>
      <c r="PPE122" s="516"/>
      <c r="PPF122" s="516"/>
      <c r="PPG122" s="516"/>
      <c r="PPH122" s="516"/>
      <c r="PPI122" s="516"/>
      <c r="PPJ122" s="516"/>
      <c r="PPK122" s="516"/>
      <c r="PPL122" s="516"/>
      <c r="PPM122" s="516"/>
      <c r="PPN122" s="516"/>
      <c r="PPO122" s="516"/>
      <c r="PPP122" s="516"/>
      <c r="PPQ122" s="516"/>
      <c r="PPR122" s="516"/>
      <c r="PPS122" s="516"/>
      <c r="PPT122" s="516"/>
      <c r="PPU122" s="516"/>
      <c r="PPV122" s="516"/>
      <c r="PPW122" s="516"/>
      <c r="PPX122" s="516"/>
      <c r="PPY122" s="516"/>
      <c r="PPZ122" s="516"/>
      <c r="PQA122" s="516"/>
      <c r="PQB122" s="516"/>
      <c r="PQC122" s="516"/>
      <c r="PQD122" s="516"/>
      <c r="PQE122" s="516"/>
      <c r="PQF122" s="516"/>
      <c r="PQG122" s="516"/>
      <c r="PQH122" s="516"/>
      <c r="PQI122" s="516"/>
      <c r="PQJ122" s="516"/>
      <c r="PQK122" s="516"/>
      <c r="PQL122" s="516"/>
      <c r="PQM122" s="516"/>
      <c r="PQN122" s="516"/>
      <c r="PQO122" s="516"/>
      <c r="PQP122" s="516"/>
      <c r="PQQ122" s="516"/>
      <c r="PQR122" s="516"/>
      <c r="PQS122" s="516"/>
      <c r="PQT122" s="516"/>
      <c r="PQU122" s="516"/>
      <c r="PQV122" s="516"/>
      <c r="PQW122" s="516"/>
      <c r="PQX122" s="516"/>
      <c r="PQY122" s="516"/>
      <c r="PQZ122" s="516"/>
      <c r="PRA122" s="516"/>
      <c r="PRB122" s="516"/>
      <c r="PRC122" s="516"/>
      <c r="PRD122" s="516"/>
      <c r="PRE122" s="516"/>
      <c r="PRF122" s="516"/>
      <c r="PRG122" s="516"/>
      <c r="PRH122" s="516"/>
      <c r="PRI122" s="516"/>
      <c r="PRJ122" s="516"/>
      <c r="PRK122" s="516"/>
      <c r="PRL122" s="516"/>
      <c r="PRM122" s="516"/>
      <c r="PRN122" s="516"/>
      <c r="PRO122" s="516"/>
      <c r="PRP122" s="516"/>
      <c r="PRQ122" s="516"/>
      <c r="PRR122" s="516"/>
      <c r="PRS122" s="516"/>
      <c r="PRT122" s="516"/>
      <c r="PRU122" s="516"/>
      <c r="PRV122" s="516"/>
      <c r="PRW122" s="516"/>
      <c r="PRX122" s="516"/>
      <c r="PRY122" s="516"/>
      <c r="PRZ122" s="516"/>
      <c r="PSA122" s="516"/>
      <c r="PSB122" s="516"/>
      <c r="PSC122" s="516"/>
      <c r="PSD122" s="516"/>
      <c r="PSE122" s="516"/>
      <c r="PSF122" s="516"/>
      <c r="PSG122" s="516"/>
      <c r="PSH122" s="516"/>
      <c r="PSI122" s="516"/>
      <c r="PSJ122" s="516"/>
      <c r="PSK122" s="516"/>
      <c r="PSL122" s="516"/>
      <c r="PSM122" s="516"/>
      <c r="PSN122" s="516"/>
      <c r="PSO122" s="516"/>
      <c r="PSP122" s="516"/>
      <c r="PSQ122" s="516"/>
      <c r="PSR122" s="516"/>
      <c r="PSS122" s="516"/>
      <c r="PST122" s="516"/>
      <c r="PSU122" s="516"/>
      <c r="PSV122" s="516"/>
      <c r="PSW122" s="516"/>
      <c r="PSX122" s="516"/>
      <c r="PSY122" s="516"/>
      <c r="PSZ122" s="516"/>
      <c r="PTA122" s="516"/>
      <c r="PTB122" s="516"/>
      <c r="PTC122" s="516"/>
      <c r="PTD122" s="516"/>
      <c r="PTE122" s="516"/>
      <c r="PTF122" s="516"/>
      <c r="PTG122" s="516"/>
      <c r="PTH122" s="516"/>
      <c r="PTI122" s="516"/>
      <c r="PTJ122" s="516"/>
      <c r="PTK122" s="516"/>
      <c r="PTL122" s="516"/>
      <c r="PTM122" s="516"/>
      <c r="PTN122" s="516"/>
      <c r="PTO122" s="516"/>
      <c r="PTP122" s="516"/>
      <c r="PTQ122" s="516"/>
      <c r="PTR122" s="516"/>
      <c r="PTS122" s="516"/>
      <c r="PTT122" s="516"/>
      <c r="PTU122" s="516"/>
      <c r="PTV122" s="516"/>
      <c r="PTW122" s="516"/>
      <c r="PTX122" s="516"/>
      <c r="PTY122" s="516"/>
      <c r="PTZ122" s="516"/>
      <c r="PUA122" s="516"/>
      <c r="PUB122" s="516"/>
      <c r="PUC122" s="516"/>
      <c r="PUD122" s="516"/>
      <c r="PUE122" s="516"/>
      <c r="PUF122" s="516"/>
      <c r="PUG122" s="516"/>
      <c r="PUH122" s="516"/>
      <c r="PUI122" s="516"/>
      <c r="PUJ122" s="516"/>
      <c r="PUK122" s="516"/>
      <c r="PUL122" s="516"/>
      <c r="PUM122" s="516"/>
      <c r="PUN122" s="516"/>
      <c r="PUO122" s="516"/>
      <c r="PUP122" s="516"/>
      <c r="PUQ122" s="516"/>
      <c r="PUR122" s="516"/>
      <c r="PUS122" s="516"/>
      <c r="PUT122" s="516"/>
      <c r="PUU122" s="516"/>
      <c r="PUV122" s="516"/>
      <c r="PUW122" s="516"/>
      <c r="PUX122" s="516"/>
      <c r="PUY122" s="516"/>
      <c r="PUZ122" s="516"/>
      <c r="PVA122" s="516"/>
      <c r="PVB122" s="516"/>
      <c r="PVC122" s="516"/>
      <c r="PVD122" s="516"/>
      <c r="PVE122" s="516"/>
      <c r="PVF122" s="516"/>
      <c r="PVG122" s="516"/>
      <c r="PVH122" s="516"/>
      <c r="PVI122" s="516"/>
      <c r="PVJ122" s="516"/>
      <c r="PVK122" s="516"/>
      <c r="PVL122" s="516"/>
      <c r="PVM122" s="516"/>
      <c r="PVN122" s="516"/>
      <c r="PVO122" s="516"/>
      <c r="PVP122" s="516"/>
      <c r="PVQ122" s="516"/>
      <c r="PVR122" s="516"/>
      <c r="PVS122" s="516"/>
      <c r="PVT122" s="516"/>
      <c r="PVU122" s="516"/>
      <c r="PVV122" s="516"/>
      <c r="PVW122" s="516"/>
      <c r="PVX122" s="516"/>
      <c r="PVY122" s="516"/>
      <c r="PVZ122" s="516"/>
      <c r="PWA122" s="516"/>
      <c r="PWB122" s="516"/>
      <c r="PWC122" s="516"/>
      <c r="PWD122" s="516"/>
      <c r="PWE122" s="516"/>
      <c r="PWF122" s="516"/>
      <c r="PWG122" s="516"/>
      <c r="PWH122" s="516"/>
      <c r="PWI122" s="516"/>
      <c r="PWJ122" s="516"/>
      <c r="PWK122" s="516"/>
      <c r="PWL122" s="516"/>
      <c r="PWM122" s="516"/>
      <c r="PWN122" s="516"/>
      <c r="PWO122" s="516"/>
      <c r="PWP122" s="516"/>
      <c r="PWQ122" s="516"/>
      <c r="PWR122" s="516"/>
      <c r="PWS122" s="516"/>
      <c r="PWT122" s="516"/>
      <c r="PWU122" s="516"/>
      <c r="PWV122" s="516"/>
      <c r="PWW122" s="516"/>
      <c r="PWX122" s="516"/>
      <c r="PWY122" s="516"/>
      <c r="PWZ122" s="516"/>
      <c r="PXA122" s="516"/>
      <c r="PXB122" s="516"/>
      <c r="PXC122" s="516"/>
      <c r="PXD122" s="516"/>
      <c r="PXE122" s="516"/>
      <c r="PXF122" s="516"/>
      <c r="PXG122" s="516"/>
      <c r="PXH122" s="516"/>
      <c r="PXI122" s="516"/>
      <c r="PXJ122" s="516"/>
      <c r="PXK122" s="516"/>
      <c r="PXL122" s="516"/>
      <c r="PXM122" s="516"/>
      <c r="PXN122" s="516"/>
      <c r="PXO122" s="516"/>
      <c r="PXP122" s="516"/>
      <c r="PXQ122" s="516"/>
      <c r="PXR122" s="516"/>
      <c r="PXS122" s="516"/>
      <c r="PXT122" s="516"/>
      <c r="PXU122" s="516"/>
      <c r="PXV122" s="516"/>
      <c r="PXW122" s="516"/>
      <c r="PXX122" s="516"/>
      <c r="PXY122" s="516"/>
      <c r="PXZ122" s="516"/>
      <c r="PYA122" s="516"/>
      <c r="PYB122" s="516"/>
      <c r="PYC122" s="516"/>
      <c r="PYD122" s="516"/>
      <c r="PYE122" s="516"/>
      <c r="PYF122" s="516"/>
      <c r="PYG122" s="516"/>
      <c r="PYH122" s="516"/>
      <c r="PYI122" s="516"/>
      <c r="PYJ122" s="516"/>
      <c r="PYK122" s="516"/>
      <c r="PYL122" s="516"/>
      <c r="PYM122" s="516"/>
      <c r="PYN122" s="516"/>
      <c r="PYO122" s="516"/>
      <c r="PYP122" s="516"/>
      <c r="PYQ122" s="516"/>
      <c r="PYR122" s="516"/>
      <c r="PYS122" s="516"/>
      <c r="PYT122" s="516"/>
      <c r="PYU122" s="516"/>
      <c r="PYV122" s="516"/>
      <c r="PYW122" s="516"/>
      <c r="PYX122" s="516"/>
      <c r="PYY122" s="516"/>
      <c r="PYZ122" s="516"/>
      <c r="PZA122" s="516"/>
      <c r="PZB122" s="516"/>
      <c r="PZC122" s="516"/>
      <c r="PZD122" s="516"/>
      <c r="PZE122" s="516"/>
      <c r="PZF122" s="516"/>
      <c r="PZG122" s="516"/>
      <c r="PZH122" s="516"/>
      <c r="PZI122" s="516"/>
      <c r="PZJ122" s="516"/>
      <c r="PZK122" s="516"/>
      <c r="PZL122" s="516"/>
      <c r="PZM122" s="516"/>
      <c r="PZN122" s="516"/>
      <c r="PZO122" s="516"/>
      <c r="PZP122" s="516"/>
      <c r="PZQ122" s="516"/>
      <c r="PZR122" s="516"/>
      <c r="PZS122" s="516"/>
      <c r="PZT122" s="516"/>
      <c r="PZU122" s="516"/>
      <c r="PZV122" s="516"/>
      <c r="PZW122" s="516"/>
      <c r="PZX122" s="516"/>
      <c r="PZY122" s="516"/>
      <c r="PZZ122" s="516"/>
      <c r="QAA122" s="516"/>
      <c r="QAB122" s="516"/>
      <c r="QAC122" s="516"/>
      <c r="QAD122" s="516"/>
      <c r="QAE122" s="516"/>
      <c r="QAF122" s="516"/>
      <c r="QAG122" s="516"/>
      <c r="QAH122" s="516"/>
      <c r="QAI122" s="516"/>
      <c r="QAJ122" s="516"/>
      <c r="QAK122" s="516"/>
      <c r="QAL122" s="516"/>
      <c r="QAM122" s="516"/>
      <c r="QAN122" s="516"/>
      <c r="QAO122" s="516"/>
      <c r="QAP122" s="516"/>
      <c r="QAQ122" s="516"/>
      <c r="QAR122" s="516"/>
      <c r="QAS122" s="516"/>
      <c r="QAT122" s="516"/>
      <c r="QAU122" s="516"/>
      <c r="QAV122" s="516"/>
      <c r="QAW122" s="516"/>
      <c r="QAX122" s="516"/>
      <c r="QAY122" s="516"/>
      <c r="QAZ122" s="516"/>
      <c r="QBA122" s="516"/>
      <c r="QBB122" s="516"/>
      <c r="QBC122" s="516"/>
      <c r="QBD122" s="516"/>
      <c r="QBE122" s="516"/>
      <c r="QBF122" s="516"/>
      <c r="QBG122" s="516"/>
      <c r="QBH122" s="516"/>
      <c r="QBI122" s="516"/>
      <c r="QBJ122" s="516"/>
      <c r="QBK122" s="516"/>
      <c r="QBL122" s="516"/>
      <c r="QBM122" s="516"/>
      <c r="QBN122" s="516"/>
      <c r="QBO122" s="516"/>
      <c r="QBP122" s="516"/>
      <c r="QBQ122" s="516"/>
      <c r="QBR122" s="516"/>
      <c r="QBS122" s="516"/>
      <c r="QBT122" s="516"/>
      <c r="QBU122" s="516"/>
      <c r="QBV122" s="516"/>
      <c r="QBW122" s="516"/>
      <c r="QBX122" s="516"/>
      <c r="QBY122" s="516"/>
      <c r="QBZ122" s="516"/>
      <c r="QCA122" s="516"/>
      <c r="QCB122" s="516"/>
      <c r="QCC122" s="516"/>
      <c r="QCD122" s="516"/>
      <c r="QCE122" s="516"/>
      <c r="QCF122" s="516"/>
      <c r="QCG122" s="516"/>
      <c r="QCH122" s="516"/>
      <c r="QCI122" s="516"/>
      <c r="QCJ122" s="516"/>
      <c r="QCK122" s="516"/>
      <c r="QCL122" s="516"/>
      <c r="QCM122" s="516"/>
      <c r="QCN122" s="516"/>
      <c r="QCO122" s="516"/>
      <c r="QCP122" s="516"/>
      <c r="QCQ122" s="516"/>
      <c r="QCR122" s="516"/>
      <c r="QCS122" s="516"/>
      <c r="QCT122" s="516"/>
      <c r="QCU122" s="516"/>
      <c r="QCV122" s="516"/>
      <c r="QCW122" s="516"/>
      <c r="QCX122" s="516"/>
      <c r="QCY122" s="516"/>
      <c r="QCZ122" s="516"/>
      <c r="QDA122" s="516"/>
      <c r="QDB122" s="516"/>
      <c r="QDC122" s="516"/>
      <c r="QDD122" s="516"/>
      <c r="QDE122" s="516"/>
      <c r="QDF122" s="516"/>
      <c r="QDG122" s="516"/>
      <c r="QDH122" s="516"/>
      <c r="QDI122" s="516"/>
      <c r="QDJ122" s="516"/>
      <c r="QDK122" s="516"/>
      <c r="QDL122" s="516"/>
      <c r="QDM122" s="516"/>
      <c r="QDN122" s="516"/>
      <c r="QDO122" s="516"/>
      <c r="QDP122" s="516"/>
      <c r="QDQ122" s="516"/>
      <c r="QDR122" s="516"/>
      <c r="QDS122" s="516"/>
      <c r="QDT122" s="516"/>
      <c r="QDU122" s="516"/>
      <c r="QDV122" s="516"/>
      <c r="QDW122" s="516"/>
      <c r="QDX122" s="516"/>
      <c r="QDY122" s="516"/>
      <c r="QDZ122" s="516"/>
      <c r="QEA122" s="516"/>
      <c r="QEB122" s="516"/>
      <c r="QEC122" s="516"/>
      <c r="QED122" s="516"/>
      <c r="QEE122" s="516"/>
      <c r="QEF122" s="516"/>
      <c r="QEG122" s="516"/>
      <c r="QEH122" s="516"/>
      <c r="QEI122" s="516"/>
      <c r="QEJ122" s="516"/>
      <c r="QEK122" s="516"/>
      <c r="QEL122" s="516"/>
      <c r="QEM122" s="516"/>
      <c r="QEN122" s="516"/>
      <c r="QEO122" s="516"/>
      <c r="QEP122" s="516"/>
      <c r="QEQ122" s="516"/>
      <c r="QER122" s="516"/>
      <c r="QES122" s="516"/>
      <c r="QET122" s="516"/>
      <c r="QEU122" s="516"/>
      <c r="QEV122" s="516"/>
      <c r="QEW122" s="516"/>
      <c r="QEX122" s="516"/>
      <c r="QEY122" s="516"/>
      <c r="QEZ122" s="516"/>
      <c r="QFA122" s="516"/>
      <c r="QFB122" s="516"/>
      <c r="QFC122" s="516"/>
      <c r="QFD122" s="516"/>
      <c r="QFE122" s="516"/>
      <c r="QFF122" s="516"/>
      <c r="QFG122" s="516"/>
      <c r="QFH122" s="516"/>
      <c r="QFI122" s="516"/>
      <c r="QFJ122" s="516"/>
      <c r="QFK122" s="516"/>
      <c r="QFL122" s="516"/>
      <c r="QFM122" s="516"/>
      <c r="QFN122" s="516"/>
      <c r="QFO122" s="516"/>
      <c r="QFP122" s="516"/>
      <c r="QFQ122" s="516"/>
      <c r="QFR122" s="516"/>
      <c r="QFS122" s="516"/>
      <c r="QFT122" s="516"/>
      <c r="QFU122" s="516"/>
      <c r="QFV122" s="516"/>
      <c r="QFW122" s="516"/>
      <c r="QFX122" s="516"/>
      <c r="QFY122" s="516"/>
      <c r="QFZ122" s="516"/>
      <c r="QGA122" s="516"/>
      <c r="QGB122" s="516"/>
      <c r="QGC122" s="516"/>
      <c r="QGD122" s="516"/>
      <c r="QGE122" s="516"/>
      <c r="QGF122" s="516"/>
      <c r="QGG122" s="516"/>
      <c r="QGH122" s="516"/>
      <c r="QGI122" s="516"/>
      <c r="QGJ122" s="516"/>
      <c r="QGK122" s="516"/>
      <c r="QGL122" s="516"/>
      <c r="QGM122" s="516"/>
      <c r="QGN122" s="516"/>
      <c r="QGO122" s="516"/>
      <c r="QGP122" s="516"/>
      <c r="QGQ122" s="516"/>
      <c r="QGR122" s="516"/>
      <c r="QGS122" s="516"/>
      <c r="QGT122" s="516"/>
      <c r="QGU122" s="516"/>
      <c r="QGV122" s="516"/>
      <c r="QGW122" s="516"/>
      <c r="QGX122" s="516"/>
      <c r="QGY122" s="516"/>
      <c r="QGZ122" s="516"/>
      <c r="QHA122" s="516"/>
      <c r="QHB122" s="516"/>
      <c r="QHC122" s="516"/>
      <c r="QHD122" s="516"/>
      <c r="QHE122" s="516"/>
      <c r="QHF122" s="516"/>
      <c r="QHG122" s="516"/>
      <c r="QHH122" s="516"/>
      <c r="QHI122" s="516"/>
      <c r="QHJ122" s="516"/>
      <c r="QHK122" s="516"/>
      <c r="QHL122" s="516"/>
      <c r="QHM122" s="516"/>
      <c r="QHN122" s="516"/>
      <c r="QHO122" s="516"/>
      <c r="QHP122" s="516"/>
      <c r="QHQ122" s="516"/>
      <c r="QHR122" s="516"/>
      <c r="QHS122" s="516"/>
      <c r="QHT122" s="516"/>
      <c r="QHU122" s="516"/>
      <c r="QHV122" s="516"/>
      <c r="QHW122" s="516"/>
      <c r="QHX122" s="516"/>
      <c r="QHY122" s="516"/>
      <c r="QHZ122" s="516"/>
      <c r="QIA122" s="516"/>
      <c r="QIB122" s="516"/>
      <c r="QIC122" s="516"/>
      <c r="QID122" s="516"/>
      <c r="QIE122" s="516"/>
      <c r="QIF122" s="516"/>
      <c r="QIG122" s="516"/>
      <c r="QIH122" s="516"/>
      <c r="QII122" s="516"/>
      <c r="QIJ122" s="516"/>
      <c r="QIK122" s="516"/>
      <c r="QIL122" s="516"/>
      <c r="QIM122" s="516"/>
      <c r="QIN122" s="516"/>
      <c r="QIO122" s="516"/>
      <c r="QIP122" s="516"/>
      <c r="QIQ122" s="516"/>
      <c r="QIR122" s="516"/>
      <c r="QIS122" s="516"/>
      <c r="QIT122" s="516"/>
      <c r="QIU122" s="516"/>
      <c r="QIV122" s="516"/>
      <c r="QIW122" s="516"/>
      <c r="QIX122" s="516"/>
      <c r="QIY122" s="516"/>
      <c r="QIZ122" s="516"/>
      <c r="QJA122" s="516"/>
      <c r="QJB122" s="516"/>
      <c r="QJC122" s="516"/>
      <c r="QJD122" s="516"/>
      <c r="QJE122" s="516"/>
      <c r="QJF122" s="516"/>
      <c r="QJG122" s="516"/>
      <c r="QJH122" s="516"/>
      <c r="QJI122" s="516"/>
      <c r="QJJ122" s="516"/>
      <c r="QJK122" s="516"/>
      <c r="QJL122" s="516"/>
      <c r="QJM122" s="516"/>
      <c r="QJN122" s="516"/>
      <c r="QJO122" s="516"/>
      <c r="QJP122" s="516"/>
      <c r="QJQ122" s="516"/>
      <c r="QJR122" s="516"/>
      <c r="QJS122" s="516"/>
      <c r="QJT122" s="516"/>
      <c r="QJU122" s="516"/>
      <c r="QJV122" s="516"/>
      <c r="QJW122" s="516"/>
      <c r="QJX122" s="516"/>
      <c r="QJY122" s="516"/>
      <c r="QJZ122" s="516"/>
      <c r="QKA122" s="516"/>
      <c r="QKB122" s="516"/>
      <c r="QKC122" s="516"/>
      <c r="QKD122" s="516"/>
      <c r="QKE122" s="516"/>
      <c r="QKF122" s="516"/>
      <c r="QKG122" s="516"/>
      <c r="QKH122" s="516"/>
      <c r="QKI122" s="516"/>
      <c r="QKJ122" s="516"/>
      <c r="QKK122" s="516"/>
      <c r="QKL122" s="516"/>
      <c r="QKM122" s="516"/>
      <c r="QKN122" s="516"/>
      <c r="QKO122" s="516"/>
      <c r="QKP122" s="516"/>
      <c r="QKQ122" s="516"/>
      <c r="QKR122" s="516"/>
      <c r="QKS122" s="516"/>
      <c r="QKT122" s="516"/>
      <c r="QKU122" s="516"/>
      <c r="QKV122" s="516"/>
      <c r="QKW122" s="516"/>
      <c r="QKX122" s="516"/>
      <c r="QKY122" s="516"/>
      <c r="QKZ122" s="516"/>
      <c r="QLA122" s="516"/>
      <c r="QLB122" s="516"/>
      <c r="QLC122" s="516"/>
      <c r="QLD122" s="516"/>
      <c r="QLE122" s="516"/>
      <c r="QLF122" s="516"/>
      <c r="QLG122" s="516"/>
      <c r="QLH122" s="516"/>
      <c r="QLI122" s="516"/>
      <c r="QLJ122" s="516"/>
      <c r="QLK122" s="516"/>
      <c r="QLL122" s="516"/>
      <c r="QLM122" s="516"/>
      <c r="QLN122" s="516"/>
      <c r="QLO122" s="516"/>
      <c r="QLP122" s="516"/>
      <c r="QLQ122" s="516"/>
      <c r="QLR122" s="516"/>
      <c r="QLS122" s="516"/>
      <c r="QLT122" s="516"/>
      <c r="QLU122" s="516"/>
      <c r="QLV122" s="516"/>
      <c r="QLW122" s="516"/>
      <c r="QLX122" s="516"/>
      <c r="QLY122" s="516"/>
      <c r="QLZ122" s="516"/>
      <c r="QMA122" s="516"/>
      <c r="QMB122" s="516"/>
      <c r="QMC122" s="516"/>
      <c r="QMD122" s="516"/>
      <c r="QME122" s="516"/>
      <c r="QMF122" s="516"/>
      <c r="QMG122" s="516"/>
      <c r="QMH122" s="516"/>
      <c r="QMI122" s="516"/>
      <c r="QMJ122" s="516"/>
      <c r="QMK122" s="516"/>
      <c r="QML122" s="516"/>
      <c r="QMM122" s="516"/>
      <c r="QMN122" s="516"/>
      <c r="QMO122" s="516"/>
      <c r="QMP122" s="516"/>
      <c r="QMQ122" s="516"/>
      <c r="QMR122" s="516"/>
      <c r="QMS122" s="516"/>
      <c r="QMT122" s="516"/>
      <c r="QMU122" s="516"/>
      <c r="QMV122" s="516"/>
      <c r="QMW122" s="516"/>
      <c r="QMX122" s="516"/>
      <c r="QMY122" s="516"/>
      <c r="QMZ122" s="516"/>
      <c r="QNA122" s="516"/>
      <c r="QNB122" s="516"/>
      <c r="QNC122" s="516"/>
      <c r="QND122" s="516"/>
      <c r="QNE122" s="516"/>
      <c r="QNF122" s="516"/>
      <c r="QNG122" s="516"/>
      <c r="QNH122" s="516"/>
      <c r="QNI122" s="516"/>
      <c r="QNJ122" s="516"/>
      <c r="QNK122" s="516"/>
      <c r="QNL122" s="516"/>
      <c r="QNM122" s="516"/>
      <c r="QNN122" s="516"/>
      <c r="QNO122" s="516"/>
      <c r="QNP122" s="516"/>
      <c r="QNQ122" s="516"/>
      <c r="QNR122" s="516"/>
      <c r="QNS122" s="516"/>
      <c r="QNT122" s="516"/>
      <c r="QNU122" s="516"/>
      <c r="QNV122" s="516"/>
      <c r="QNW122" s="516"/>
      <c r="QNX122" s="516"/>
      <c r="QNY122" s="516"/>
      <c r="QNZ122" s="516"/>
      <c r="QOA122" s="516"/>
      <c r="QOB122" s="516"/>
      <c r="QOC122" s="516"/>
      <c r="QOD122" s="516"/>
      <c r="QOE122" s="516"/>
      <c r="QOF122" s="516"/>
      <c r="QOG122" s="516"/>
      <c r="QOH122" s="516"/>
      <c r="QOI122" s="516"/>
      <c r="QOJ122" s="516"/>
      <c r="QOK122" s="516"/>
      <c r="QOL122" s="516"/>
      <c r="QOM122" s="516"/>
      <c r="QON122" s="516"/>
      <c r="QOO122" s="516"/>
      <c r="QOP122" s="516"/>
      <c r="QOQ122" s="516"/>
      <c r="QOR122" s="516"/>
      <c r="QOS122" s="516"/>
      <c r="QOT122" s="516"/>
      <c r="QOU122" s="516"/>
      <c r="QOV122" s="516"/>
      <c r="QOW122" s="516"/>
      <c r="QOX122" s="516"/>
      <c r="QOY122" s="516"/>
      <c r="QOZ122" s="516"/>
      <c r="QPA122" s="516"/>
      <c r="QPB122" s="516"/>
      <c r="QPC122" s="516"/>
      <c r="QPD122" s="516"/>
      <c r="QPE122" s="516"/>
      <c r="QPF122" s="516"/>
      <c r="QPG122" s="516"/>
      <c r="QPH122" s="516"/>
      <c r="QPI122" s="516"/>
      <c r="QPJ122" s="516"/>
      <c r="QPK122" s="516"/>
      <c r="QPL122" s="516"/>
      <c r="QPM122" s="516"/>
      <c r="QPN122" s="516"/>
      <c r="QPO122" s="516"/>
      <c r="QPP122" s="516"/>
      <c r="QPQ122" s="516"/>
      <c r="QPR122" s="516"/>
      <c r="QPS122" s="516"/>
      <c r="QPT122" s="516"/>
      <c r="QPU122" s="516"/>
      <c r="QPV122" s="516"/>
      <c r="QPW122" s="516"/>
      <c r="QPX122" s="516"/>
      <c r="QPY122" s="516"/>
      <c r="QPZ122" s="516"/>
      <c r="QQA122" s="516"/>
      <c r="QQB122" s="516"/>
      <c r="QQC122" s="516"/>
      <c r="QQD122" s="516"/>
      <c r="QQE122" s="516"/>
      <c r="QQF122" s="516"/>
      <c r="QQG122" s="516"/>
      <c r="QQH122" s="516"/>
      <c r="QQI122" s="516"/>
      <c r="QQJ122" s="516"/>
      <c r="QQK122" s="516"/>
      <c r="QQL122" s="516"/>
      <c r="QQM122" s="516"/>
      <c r="QQN122" s="516"/>
      <c r="QQO122" s="516"/>
      <c r="QQP122" s="516"/>
      <c r="QQQ122" s="516"/>
      <c r="QQR122" s="516"/>
      <c r="QQS122" s="516"/>
      <c r="QQT122" s="516"/>
      <c r="QQU122" s="516"/>
      <c r="QQV122" s="516"/>
      <c r="QQW122" s="516"/>
      <c r="QQX122" s="516"/>
      <c r="QQY122" s="516"/>
      <c r="QQZ122" s="516"/>
      <c r="QRA122" s="516"/>
      <c r="QRB122" s="516"/>
      <c r="QRC122" s="516"/>
      <c r="QRD122" s="516"/>
      <c r="QRE122" s="516"/>
      <c r="QRF122" s="516"/>
      <c r="QRG122" s="516"/>
      <c r="QRH122" s="516"/>
      <c r="QRI122" s="516"/>
      <c r="QRJ122" s="516"/>
      <c r="QRK122" s="516"/>
      <c r="QRL122" s="516"/>
      <c r="QRM122" s="516"/>
      <c r="QRN122" s="516"/>
      <c r="QRO122" s="516"/>
      <c r="QRP122" s="516"/>
      <c r="QRQ122" s="516"/>
      <c r="QRR122" s="516"/>
      <c r="QRS122" s="516"/>
      <c r="QRT122" s="516"/>
      <c r="QRU122" s="516"/>
      <c r="QRV122" s="516"/>
      <c r="QRW122" s="516"/>
      <c r="QRX122" s="516"/>
      <c r="QRY122" s="516"/>
      <c r="QRZ122" s="516"/>
      <c r="QSA122" s="516"/>
      <c r="QSB122" s="516"/>
      <c r="QSC122" s="516"/>
      <c r="QSD122" s="516"/>
      <c r="QSE122" s="516"/>
      <c r="QSF122" s="516"/>
      <c r="QSG122" s="516"/>
      <c r="QSH122" s="516"/>
      <c r="QSI122" s="516"/>
      <c r="QSJ122" s="516"/>
      <c r="QSK122" s="516"/>
      <c r="QSL122" s="516"/>
      <c r="QSM122" s="516"/>
      <c r="QSN122" s="516"/>
      <c r="QSO122" s="516"/>
      <c r="QSP122" s="516"/>
      <c r="QSQ122" s="516"/>
      <c r="QSR122" s="516"/>
      <c r="QSS122" s="516"/>
      <c r="QST122" s="516"/>
      <c r="QSU122" s="516"/>
      <c r="QSV122" s="516"/>
      <c r="QSW122" s="516"/>
      <c r="QSX122" s="516"/>
      <c r="QSY122" s="516"/>
      <c r="QSZ122" s="516"/>
      <c r="QTA122" s="516"/>
      <c r="QTB122" s="516"/>
      <c r="QTC122" s="516"/>
      <c r="QTD122" s="516"/>
      <c r="QTE122" s="516"/>
      <c r="QTF122" s="516"/>
      <c r="QTG122" s="516"/>
      <c r="QTH122" s="516"/>
      <c r="QTI122" s="516"/>
      <c r="QTJ122" s="516"/>
      <c r="QTK122" s="516"/>
      <c r="QTL122" s="516"/>
      <c r="QTM122" s="516"/>
      <c r="QTN122" s="516"/>
      <c r="QTO122" s="516"/>
      <c r="QTP122" s="516"/>
      <c r="QTQ122" s="516"/>
      <c r="QTR122" s="516"/>
      <c r="QTS122" s="516"/>
      <c r="QTT122" s="516"/>
      <c r="QTU122" s="516"/>
      <c r="QTV122" s="516"/>
      <c r="QTW122" s="516"/>
      <c r="QTX122" s="516"/>
      <c r="QTY122" s="516"/>
      <c r="QTZ122" s="516"/>
      <c r="QUA122" s="516"/>
      <c r="QUB122" s="516"/>
      <c r="QUC122" s="516"/>
      <c r="QUD122" s="516"/>
      <c r="QUE122" s="516"/>
      <c r="QUF122" s="516"/>
      <c r="QUG122" s="516"/>
      <c r="QUH122" s="516"/>
      <c r="QUI122" s="516"/>
      <c r="QUJ122" s="516"/>
      <c r="QUK122" s="516"/>
      <c r="QUL122" s="516"/>
      <c r="QUM122" s="516"/>
      <c r="QUN122" s="516"/>
      <c r="QUO122" s="516"/>
      <c r="QUP122" s="516"/>
      <c r="QUQ122" s="516"/>
      <c r="QUR122" s="516"/>
      <c r="QUS122" s="516"/>
      <c r="QUT122" s="516"/>
      <c r="QUU122" s="516"/>
      <c r="QUV122" s="516"/>
      <c r="QUW122" s="516"/>
      <c r="QUX122" s="516"/>
      <c r="QUY122" s="516"/>
      <c r="QUZ122" s="516"/>
      <c r="QVA122" s="516"/>
      <c r="QVB122" s="516"/>
      <c r="QVC122" s="516"/>
      <c r="QVD122" s="516"/>
      <c r="QVE122" s="516"/>
      <c r="QVF122" s="516"/>
      <c r="QVG122" s="516"/>
      <c r="QVH122" s="516"/>
      <c r="QVI122" s="516"/>
      <c r="QVJ122" s="516"/>
      <c r="QVK122" s="516"/>
      <c r="QVL122" s="516"/>
      <c r="QVM122" s="516"/>
      <c r="QVN122" s="516"/>
      <c r="QVO122" s="516"/>
      <c r="QVP122" s="516"/>
      <c r="QVQ122" s="516"/>
      <c r="QVR122" s="516"/>
      <c r="QVS122" s="516"/>
      <c r="QVT122" s="516"/>
      <c r="QVU122" s="516"/>
      <c r="QVV122" s="516"/>
      <c r="QVW122" s="516"/>
      <c r="QVX122" s="516"/>
      <c r="QVY122" s="516"/>
      <c r="QVZ122" s="516"/>
      <c r="QWA122" s="516"/>
      <c r="QWB122" s="516"/>
      <c r="QWC122" s="516"/>
      <c r="QWD122" s="516"/>
      <c r="QWE122" s="516"/>
      <c r="QWF122" s="516"/>
      <c r="QWG122" s="516"/>
      <c r="QWH122" s="516"/>
      <c r="QWI122" s="516"/>
      <c r="QWJ122" s="516"/>
      <c r="QWK122" s="516"/>
      <c r="QWL122" s="516"/>
      <c r="QWM122" s="516"/>
      <c r="QWN122" s="516"/>
      <c r="QWO122" s="516"/>
      <c r="QWP122" s="516"/>
      <c r="QWQ122" s="516"/>
      <c r="QWR122" s="516"/>
      <c r="QWS122" s="516"/>
      <c r="QWT122" s="516"/>
      <c r="QWU122" s="516"/>
      <c r="QWV122" s="516"/>
      <c r="QWW122" s="516"/>
      <c r="QWX122" s="516"/>
      <c r="QWY122" s="516"/>
      <c r="QWZ122" s="516"/>
      <c r="QXA122" s="516"/>
      <c r="QXB122" s="516"/>
      <c r="QXC122" s="516"/>
      <c r="QXD122" s="516"/>
      <c r="QXE122" s="516"/>
      <c r="QXF122" s="516"/>
      <c r="QXG122" s="516"/>
      <c r="QXH122" s="516"/>
      <c r="QXI122" s="516"/>
      <c r="QXJ122" s="516"/>
      <c r="QXK122" s="516"/>
      <c r="QXL122" s="516"/>
      <c r="QXM122" s="516"/>
      <c r="QXN122" s="516"/>
      <c r="QXO122" s="516"/>
      <c r="QXP122" s="516"/>
      <c r="QXQ122" s="516"/>
      <c r="QXR122" s="516"/>
      <c r="QXS122" s="516"/>
      <c r="QXT122" s="516"/>
      <c r="QXU122" s="516"/>
      <c r="QXV122" s="516"/>
      <c r="QXW122" s="516"/>
      <c r="QXX122" s="516"/>
      <c r="QXY122" s="516"/>
      <c r="QXZ122" s="516"/>
      <c r="QYA122" s="516"/>
      <c r="QYB122" s="516"/>
      <c r="QYC122" s="516"/>
      <c r="QYD122" s="516"/>
      <c r="QYE122" s="516"/>
      <c r="QYF122" s="516"/>
      <c r="QYG122" s="516"/>
      <c r="QYH122" s="516"/>
      <c r="QYI122" s="516"/>
      <c r="QYJ122" s="516"/>
      <c r="QYK122" s="516"/>
      <c r="QYL122" s="516"/>
      <c r="QYM122" s="516"/>
      <c r="QYN122" s="516"/>
      <c r="QYO122" s="516"/>
      <c r="QYP122" s="516"/>
      <c r="QYQ122" s="516"/>
      <c r="QYR122" s="516"/>
      <c r="QYS122" s="516"/>
      <c r="QYT122" s="516"/>
      <c r="QYU122" s="516"/>
      <c r="QYV122" s="516"/>
      <c r="QYW122" s="516"/>
      <c r="QYX122" s="516"/>
      <c r="QYY122" s="516"/>
      <c r="QYZ122" s="516"/>
      <c r="QZA122" s="516"/>
      <c r="QZB122" s="516"/>
      <c r="QZC122" s="516"/>
      <c r="QZD122" s="516"/>
      <c r="QZE122" s="516"/>
      <c r="QZF122" s="516"/>
      <c r="QZG122" s="516"/>
      <c r="QZH122" s="516"/>
      <c r="QZI122" s="516"/>
      <c r="QZJ122" s="516"/>
      <c r="QZK122" s="516"/>
      <c r="QZL122" s="516"/>
      <c r="QZM122" s="516"/>
      <c r="QZN122" s="516"/>
      <c r="QZO122" s="516"/>
      <c r="QZP122" s="516"/>
      <c r="QZQ122" s="516"/>
      <c r="QZR122" s="516"/>
      <c r="QZS122" s="516"/>
      <c r="QZT122" s="516"/>
      <c r="QZU122" s="516"/>
      <c r="QZV122" s="516"/>
      <c r="QZW122" s="516"/>
      <c r="QZX122" s="516"/>
      <c r="QZY122" s="516"/>
      <c r="QZZ122" s="516"/>
      <c r="RAA122" s="516"/>
      <c r="RAB122" s="516"/>
      <c r="RAC122" s="516"/>
      <c r="RAD122" s="516"/>
      <c r="RAE122" s="516"/>
      <c r="RAF122" s="516"/>
      <c r="RAG122" s="516"/>
      <c r="RAH122" s="516"/>
      <c r="RAI122" s="516"/>
      <c r="RAJ122" s="516"/>
      <c r="RAK122" s="516"/>
      <c r="RAL122" s="516"/>
      <c r="RAM122" s="516"/>
      <c r="RAN122" s="516"/>
      <c r="RAO122" s="516"/>
      <c r="RAP122" s="516"/>
      <c r="RAQ122" s="516"/>
      <c r="RAR122" s="516"/>
      <c r="RAS122" s="516"/>
      <c r="RAT122" s="516"/>
      <c r="RAU122" s="516"/>
      <c r="RAV122" s="516"/>
      <c r="RAW122" s="516"/>
      <c r="RAX122" s="516"/>
      <c r="RAY122" s="516"/>
      <c r="RAZ122" s="516"/>
      <c r="RBA122" s="516"/>
      <c r="RBB122" s="516"/>
      <c r="RBC122" s="516"/>
      <c r="RBD122" s="516"/>
      <c r="RBE122" s="516"/>
      <c r="RBF122" s="516"/>
      <c r="RBG122" s="516"/>
      <c r="RBH122" s="516"/>
      <c r="RBI122" s="516"/>
      <c r="RBJ122" s="516"/>
      <c r="RBK122" s="516"/>
      <c r="RBL122" s="516"/>
      <c r="RBM122" s="516"/>
      <c r="RBN122" s="516"/>
      <c r="RBO122" s="516"/>
      <c r="RBP122" s="516"/>
      <c r="RBQ122" s="516"/>
      <c r="RBR122" s="516"/>
      <c r="RBS122" s="516"/>
      <c r="RBT122" s="516"/>
      <c r="RBU122" s="516"/>
      <c r="RBV122" s="516"/>
      <c r="RBW122" s="516"/>
      <c r="RBX122" s="516"/>
      <c r="RBY122" s="516"/>
      <c r="RBZ122" s="516"/>
      <c r="RCA122" s="516"/>
      <c r="RCB122" s="516"/>
      <c r="RCC122" s="516"/>
      <c r="RCD122" s="516"/>
      <c r="RCE122" s="516"/>
      <c r="RCF122" s="516"/>
      <c r="RCG122" s="516"/>
      <c r="RCH122" s="516"/>
      <c r="RCI122" s="516"/>
      <c r="RCJ122" s="516"/>
      <c r="RCK122" s="516"/>
      <c r="RCL122" s="516"/>
      <c r="RCM122" s="516"/>
      <c r="RCN122" s="516"/>
      <c r="RCO122" s="516"/>
      <c r="RCP122" s="516"/>
      <c r="RCQ122" s="516"/>
      <c r="RCR122" s="516"/>
      <c r="RCS122" s="516"/>
      <c r="RCT122" s="516"/>
      <c r="RCU122" s="516"/>
      <c r="RCV122" s="516"/>
      <c r="RCW122" s="516"/>
      <c r="RCX122" s="516"/>
      <c r="RCY122" s="516"/>
      <c r="RCZ122" s="516"/>
      <c r="RDA122" s="516"/>
      <c r="RDB122" s="516"/>
      <c r="RDC122" s="516"/>
      <c r="RDD122" s="516"/>
      <c r="RDE122" s="516"/>
      <c r="RDF122" s="516"/>
      <c r="RDG122" s="516"/>
      <c r="RDH122" s="516"/>
      <c r="RDI122" s="516"/>
      <c r="RDJ122" s="516"/>
      <c r="RDK122" s="516"/>
      <c r="RDL122" s="516"/>
      <c r="RDM122" s="516"/>
      <c r="RDN122" s="516"/>
      <c r="RDO122" s="516"/>
      <c r="RDP122" s="516"/>
      <c r="RDQ122" s="516"/>
      <c r="RDR122" s="516"/>
      <c r="RDS122" s="516"/>
      <c r="RDT122" s="516"/>
      <c r="RDU122" s="516"/>
      <c r="RDV122" s="516"/>
      <c r="RDW122" s="516"/>
      <c r="RDX122" s="516"/>
      <c r="RDY122" s="516"/>
      <c r="RDZ122" s="516"/>
      <c r="REA122" s="516"/>
      <c r="REB122" s="516"/>
      <c r="REC122" s="516"/>
      <c r="RED122" s="516"/>
      <c r="REE122" s="516"/>
      <c r="REF122" s="516"/>
      <c r="REG122" s="516"/>
      <c r="REH122" s="516"/>
      <c r="REI122" s="516"/>
      <c r="REJ122" s="516"/>
      <c r="REK122" s="516"/>
      <c r="REL122" s="516"/>
      <c r="REM122" s="516"/>
      <c r="REN122" s="516"/>
      <c r="REO122" s="516"/>
      <c r="REP122" s="516"/>
      <c r="REQ122" s="516"/>
      <c r="RER122" s="516"/>
      <c r="RES122" s="516"/>
      <c r="RET122" s="516"/>
      <c r="REU122" s="516"/>
      <c r="REV122" s="516"/>
      <c r="REW122" s="516"/>
      <c r="REX122" s="516"/>
      <c r="REY122" s="516"/>
      <c r="REZ122" s="516"/>
      <c r="RFA122" s="516"/>
      <c r="RFB122" s="516"/>
      <c r="RFC122" s="516"/>
      <c r="RFD122" s="516"/>
      <c r="RFE122" s="516"/>
      <c r="RFF122" s="516"/>
      <c r="RFG122" s="516"/>
      <c r="RFH122" s="516"/>
      <c r="RFI122" s="516"/>
      <c r="RFJ122" s="516"/>
      <c r="RFK122" s="516"/>
      <c r="RFL122" s="516"/>
      <c r="RFM122" s="516"/>
      <c r="RFN122" s="516"/>
      <c r="RFO122" s="516"/>
      <c r="RFP122" s="516"/>
      <c r="RFQ122" s="516"/>
      <c r="RFR122" s="516"/>
      <c r="RFS122" s="516"/>
      <c r="RFT122" s="516"/>
      <c r="RFU122" s="516"/>
      <c r="RFV122" s="516"/>
      <c r="RFW122" s="516"/>
      <c r="RFX122" s="516"/>
      <c r="RFY122" s="516"/>
      <c r="RFZ122" s="516"/>
      <c r="RGA122" s="516"/>
      <c r="RGB122" s="516"/>
      <c r="RGC122" s="516"/>
      <c r="RGD122" s="516"/>
      <c r="RGE122" s="516"/>
      <c r="RGF122" s="516"/>
      <c r="RGG122" s="516"/>
      <c r="RGH122" s="516"/>
      <c r="RGI122" s="516"/>
      <c r="RGJ122" s="516"/>
      <c r="RGK122" s="516"/>
      <c r="RGL122" s="516"/>
      <c r="RGM122" s="516"/>
      <c r="RGN122" s="516"/>
      <c r="RGO122" s="516"/>
      <c r="RGP122" s="516"/>
      <c r="RGQ122" s="516"/>
      <c r="RGR122" s="516"/>
      <c r="RGS122" s="516"/>
      <c r="RGT122" s="516"/>
      <c r="RGU122" s="516"/>
      <c r="RGV122" s="516"/>
      <c r="RGW122" s="516"/>
      <c r="RGX122" s="516"/>
      <c r="RGY122" s="516"/>
      <c r="RGZ122" s="516"/>
      <c r="RHA122" s="516"/>
      <c r="RHB122" s="516"/>
      <c r="RHC122" s="516"/>
      <c r="RHD122" s="516"/>
      <c r="RHE122" s="516"/>
      <c r="RHF122" s="516"/>
      <c r="RHG122" s="516"/>
      <c r="RHH122" s="516"/>
      <c r="RHI122" s="516"/>
      <c r="RHJ122" s="516"/>
      <c r="RHK122" s="516"/>
      <c r="RHL122" s="516"/>
      <c r="RHM122" s="516"/>
      <c r="RHN122" s="516"/>
      <c r="RHO122" s="516"/>
      <c r="RHP122" s="516"/>
      <c r="RHQ122" s="516"/>
      <c r="RHR122" s="516"/>
      <c r="RHS122" s="516"/>
      <c r="RHT122" s="516"/>
      <c r="RHU122" s="516"/>
      <c r="RHV122" s="516"/>
      <c r="RHW122" s="516"/>
      <c r="RHX122" s="516"/>
      <c r="RHY122" s="516"/>
      <c r="RHZ122" s="516"/>
      <c r="RIA122" s="516"/>
      <c r="RIB122" s="516"/>
      <c r="RIC122" s="516"/>
      <c r="RID122" s="516"/>
      <c r="RIE122" s="516"/>
      <c r="RIF122" s="516"/>
      <c r="RIG122" s="516"/>
      <c r="RIH122" s="516"/>
      <c r="RII122" s="516"/>
      <c r="RIJ122" s="516"/>
      <c r="RIK122" s="516"/>
      <c r="RIL122" s="516"/>
      <c r="RIM122" s="516"/>
      <c r="RIN122" s="516"/>
      <c r="RIO122" s="516"/>
      <c r="RIP122" s="516"/>
      <c r="RIQ122" s="516"/>
      <c r="RIR122" s="516"/>
      <c r="RIS122" s="516"/>
      <c r="RIT122" s="516"/>
      <c r="RIU122" s="516"/>
      <c r="RIV122" s="516"/>
      <c r="RIW122" s="516"/>
      <c r="RIX122" s="516"/>
      <c r="RIY122" s="516"/>
      <c r="RIZ122" s="516"/>
      <c r="RJA122" s="516"/>
      <c r="RJB122" s="516"/>
      <c r="RJC122" s="516"/>
      <c r="RJD122" s="516"/>
      <c r="RJE122" s="516"/>
      <c r="RJF122" s="516"/>
      <c r="RJG122" s="516"/>
      <c r="RJH122" s="516"/>
      <c r="RJI122" s="516"/>
      <c r="RJJ122" s="516"/>
      <c r="RJK122" s="516"/>
      <c r="RJL122" s="516"/>
      <c r="RJM122" s="516"/>
      <c r="RJN122" s="516"/>
      <c r="RJO122" s="516"/>
      <c r="RJP122" s="516"/>
      <c r="RJQ122" s="516"/>
      <c r="RJR122" s="516"/>
      <c r="RJS122" s="516"/>
      <c r="RJT122" s="516"/>
      <c r="RJU122" s="516"/>
      <c r="RJV122" s="516"/>
      <c r="RJW122" s="516"/>
      <c r="RJX122" s="516"/>
      <c r="RJY122" s="516"/>
      <c r="RJZ122" s="516"/>
      <c r="RKA122" s="516"/>
      <c r="RKB122" s="516"/>
      <c r="RKC122" s="516"/>
      <c r="RKD122" s="516"/>
      <c r="RKE122" s="516"/>
      <c r="RKF122" s="516"/>
      <c r="RKG122" s="516"/>
      <c r="RKH122" s="516"/>
      <c r="RKI122" s="516"/>
      <c r="RKJ122" s="516"/>
      <c r="RKK122" s="516"/>
      <c r="RKL122" s="516"/>
      <c r="RKM122" s="516"/>
      <c r="RKN122" s="516"/>
      <c r="RKO122" s="516"/>
      <c r="RKP122" s="516"/>
      <c r="RKQ122" s="516"/>
      <c r="RKR122" s="516"/>
      <c r="RKS122" s="516"/>
      <c r="RKT122" s="516"/>
      <c r="RKU122" s="516"/>
      <c r="RKV122" s="516"/>
      <c r="RKW122" s="516"/>
      <c r="RKX122" s="516"/>
      <c r="RKY122" s="516"/>
      <c r="RKZ122" s="516"/>
      <c r="RLA122" s="516"/>
      <c r="RLB122" s="516"/>
      <c r="RLC122" s="516"/>
      <c r="RLD122" s="516"/>
      <c r="RLE122" s="516"/>
      <c r="RLF122" s="516"/>
      <c r="RLG122" s="516"/>
      <c r="RLH122" s="516"/>
      <c r="RLI122" s="516"/>
      <c r="RLJ122" s="516"/>
      <c r="RLK122" s="516"/>
      <c r="RLL122" s="516"/>
      <c r="RLM122" s="516"/>
      <c r="RLN122" s="516"/>
      <c r="RLO122" s="516"/>
      <c r="RLP122" s="516"/>
      <c r="RLQ122" s="516"/>
      <c r="RLR122" s="516"/>
      <c r="RLS122" s="516"/>
      <c r="RLT122" s="516"/>
      <c r="RLU122" s="516"/>
      <c r="RLV122" s="516"/>
      <c r="RLW122" s="516"/>
      <c r="RLX122" s="516"/>
      <c r="RLY122" s="516"/>
      <c r="RLZ122" s="516"/>
      <c r="RMA122" s="516"/>
      <c r="RMB122" s="516"/>
      <c r="RMC122" s="516"/>
      <c r="RMD122" s="516"/>
      <c r="RME122" s="516"/>
      <c r="RMF122" s="516"/>
      <c r="RMG122" s="516"/>
      <c r="RMH122" s="516"/>
      <c r="RMI122" s="516"/>
      <c r="RMJ122" s="516"/>
      <c r="RMK122" s="516"/>
      <c r="RML122" s="516"/>
      <c r="RMM122" s="516"/>
      <c r="RMN122" s="516"/>
      <c r="RMO122" s="516"/>
      <c r="RMP122" s="516"/>
      <c r="RMQ122" s="516"/>
      <c r="RMR122" s="516"/>
      <c r="RMS122" s="516"/>
      <c r="RMT122" s="516"/>
      <c r="RMU122" s="516"/>
      <c r="RMV122" s="516"/>
      <c r="RMW122" s="516"/>
      <c r="RMX122" s="516"/>
      <c r="RMY122" s="516"/>
      <c r="RMZ122" s="516"/>
      <c r="RNA122" s="516"/>
      <c r="RNB122" s="516"/>
      <c r="RNC122" s="516"/>
      <c r="RND122" s="516"/>
      <c r="RNE122" s="516"/>
      <c r="RNF122" s="516"/>
      <c r="RNG122" s="516"/>
      <c r="RNH122" s="516"/>
      <c r="RNI122" s="516"/>
      <c r="RNJ122" s="516"/>
      <c r="RNK122" s="516"/>
      <c r="RNL122" s="516"/>
      <c r="RNM122" s="516"/>
      <c r="RNN122" s="516"/>
      <c r="RNO122" s="516"/>
      <c r="RNP122" s="516"/>
      <c r="RNQ122" s="516"/>
      <c r="RNR122" s="516"/>
      <c r="RNS122" s="516"/>
      <c r="RNT122" s="516"/>
      <c r="RNU122" s="516"/>
      <c r="RNV122" s="516"/>
      <c r="RNW122" s="516"/>
      <c r="RNX122" s="516"/>
      <c r="RNY122" s="516"/>
      <c r="RNZ122" s="516"/>
      <c r="ROA122" s="516"/>
      <c r="ROB122" s="516"/>
      <c r="ROC122" s="516"/>
      <c r="ROD122" s="516"/>
      <c r="ROE122" s="516"/>
      <c r="ROF122" s="516"/>
      <c r="ROG122" s="516"/>
      <c r="ROH122" s="516"/>
      <c r="ROI122" s="516"/>
      <c r="ROJ122" s="516"/>
      <c r="ROK122" s="516"/>
      <c r="ROL122" s="516"/>
      <c r="ROM122" s="516"/>
      <c r="RON122" s="516"/>
      <c r="ROO122" s="516"/>
      <c r="ROP122" s="516"/>
      <c r="ROQ122" s="516"/>
      <c r="ROR122" s="516"/>
      <c r="ROS122" s="516"/>
      <c r="ROT122" s="516"/>
      <c r="ROU122" s="516"/>
      <c r="ROV122" s="516"/>
      <c r="ROW122" s="516"/>
      <c r="ROX122" s="516"/>
      <c r="ROY122" s="516"/>
      <c r="ROZ122" s="516"/>
      <c r="RPA122" s="516"/>
      <c r="RPB122" s="516"/>
      <c r="RPC122" s="516"/>
      <c r="RPD122" s="516"/>
      <c r="RPE122" s="516"/>
      <c r="RPF122" s="516"/>
      <c r="RPG122" s="516"/>
      <c r="RPH122" s="516"/>
      <c r="RPI122" s="516"/>
      <c r="RPJ122" s="516"/>
      <c r="RPK122" s="516"/>
      <c r="RPL122" s="516"/>
      <c r="RPM122" s="516"/>
      <c r="RPN122" s="516"/>
      <c r="RPO122" s="516"/>
      <c r="RPP122" s="516"/>
      <c r="RPQ122" s="516"/>
      <c r="RPR122" s="516"/>
      <c r="RPS122" s="516"/>
      <c r="RPT122" s="516"/>
      <c r="RPU122" s="516"/>
      <c r="RPV122" s="516"/>
      <c r="RPW122" s="516"/>
      <c r="RPX122" s="516"/>
      <c r="RPY122" s="516"/>
      <c r="RPZ122" s="516"/>
      <c r="RQA122" s="516"/>
      <c r="RQB122" s="516"/>
      <c r="RQC122" s="516"/>
      <c r="RQD122" s="516"/>
      <c r="RQE122" s="516"/>
      <c r="RQF122" s="516"/>
      <c r="RQG122" s="516"/>
      <c r="RQH122" s="516"/>
      <c r="RQI122" s="516"/>
      <c r="RQJ122" s="516"/>
      <c r="RQK122" s="516"/>
      <c r="RQL122" s="516"/>
      <c r="RQM122" s="516"/>
      <c r="RQN122" s="516"/>
      <c r="RQO122" s="516"/>
      <c r="RQP122" s="516"/>
      <c r="RQQ122" s="516"/>
      <c r="RQR122" s="516"/>
      <c r="RQS122" s="516"/>
      <c r="RQT122" s="516"/>
      <c r="RQU122" s="516"/>
      <c r="RQV122" s="516"/>
      <c r="RQW122" s="516"/>
      <c r="RQX122" s="516"/>
      <c r="RQY122" s="516"/>
      <c r="RQZ122" s="516"/>
      <c r="RRA122" s="516"/>
      <c r="RRB122" s="516"/>
      <c r="RRC122" s="516"/>
      <c r="RRD122" s="516"/>
      <c r="RRE122" s="516"/>
      <c r="RRF122" s="516"/>
      <c r="RRG122" s="516"/>
      <c r="RRH122" s="516"/>
      <c r="RRI122" s="516"/>
      <c r="RRJ122" s="516"/>
      <c r="RRK122" s="516"/>
      <c r="RRL122" s="516"/>
      <c r="RRM122" s="516"/>
      <c r="RRN122" s="516"/>
      <c r="RRO122" s="516"/>
      <c r="RRP122" s="516"/>
      <c r="RRQ122" s="516"/>
      <c r="RRR122" s="516"/>
      <c r="RRS122" s="516"/>
      <c r="RRT122" s="516"/>
      <c r="RRU122" s="516"/>
      <c r="RRV122" s="516"/>
      <c r="RRW122" s="516"/>
      <c r="RRX122" s="516"/>
      <c r="RRY122" s="516"/>
      <c r="RRZ122" s="516"/>
      <c r="RSA122" s="516"/>
      <c r="RSB122" s="516"/>
      <c r="RSC122" s="516"/>
      <c r="RSD122" s="516"/>
      <c r="RSE122" s="516"/>
      <c r="RSF122" s="516"/>
      <c r="RSG122" s="516"/>
      <c r="RSH122" s="516"/>
      <c r="RSI122" s="516"/>
      <c r="RSJ122" s="516"/>
      <c r="RSK122" s="516"/>
      <c r="RSL122" s="516"/>
      <c r="RSM122" s="516"/>
      <c r="RSN122" s="516"/>
      <c r="RSO122" s="516"/>
      <c r="RSP122" s="516"/>
      <c r="RSQ122" s="516"/>
      <c r="RSR122" s="516"/>
      <c r="RSS122" s="516"/>
      <c r="RST122" s="516"/>
      <c r="RSU122" s="516"/>
      <c r="RSV122" s="516"/>
      <c r="RSW122" s="516"/>
      <c r="RSX122" s="516"/>
      <c r="RSY122" s="516"/>
      <c r="RSZ122" s="516"/>
      <c r="RTA122" s="516"/>
      <c r="RTB122" s="516"/>
      <c r="RTC122" s="516"/>
      <c r="RTD122" s="516"/>
      <c r="RTE122" s="516"/>
      <c r="RTF122" s="516"/>
      <c r="RTG122" s="516"/>
      <c r="RTH122" s="516"/>
      <c r="RTI122" s="516"/>
      <c r="RTJ122" s="516"/>
      <c r="RTK122" s="516"/>
      <c r="RTL122" s="516"/>
      <c r="RTM122" s="516"/>
      <c r="RTN122" s="516"/>
      <c r="RTO122" s="516"/>
      <c r="RTP122" s="516"/>
      <c r="RTQ122" s="516"/>
      <c r="RTR122" s="516"/>
      <c r="RTS122" s="516"/>
      <c r="RTT122" s="516"/>
      <c r="RTU122" s="516"/>
      <c r="RTV122" s="516"/>
      <c r="RTW122" s="516"/>
      <c r="RTX122" s="516"/>
      <c r="RTY122" s="516"/>
      <c r="RTZ122" s="516"/>
      <c r="RUA122" s="516"/>
      <c r="RUB122" s="516"/>
      <c r="RUC122" s="516"/>
      <c r="RUD122" s="516"/>
      <c r="RUE122" s="516"/>
      <c r="RUF122" s="516"/>
      <c r="RUG122" s="516"/>
      <c r="RUH122" s="516"/>
      <c r="RUI122" s="516"/>
      <c r="RUJ122" s="516"/>
      <c r="RUK122" s="516"/>
      <c r="RUL122" s="516"/>
      <c r="RUM122" s="516"/>
      <c r="RUN122" s="516"/>
      <c r="RUO122" s="516"/>
      <c r="RUP122" s="516"/>
      <c r="RUQ122" s="516"/>
      <c r="RUR122" s="516"/>
      <c r="RUS122" s="516"/>
      <c r="RUT122" s="516"/>
      <c r="RUU122" s="516"/>
      <c r="RUV122" s="516"/>
      <c r="RUW122" s="516"/>
      <c r="RUX122" s="516"/>
      <c r="RUY122" s="516"/>
      <c r="RUZ122" s="516"/>
      <c r="RVA122" s="516"/>
      <c r="RVB122" s="516"/>
      <c r="RVC122" s="516"/>
      <c r="RVD122" s="516"/>
      <c r="RVE122" s="516"/>
      <c r="RVF122" s="516"/>
      <c r="RVG122" s="516"/>
      <c r="RVH122" s="516"/>
      <c r="RVI122" s="516"/>
      <c r="RVJ122" s="516"/>
      <c r="RVK122" s="516"/>
      <c r="RVL122" s="516"/>
      <c r="RVM122" s="516"/>
      <c r="RVN122" s="516"/>
      <c r="RVO122" s="516"/>
      <c r="RVP122" s="516"/>
      <c r="RVQ122" s="516"/>
      <c r="RVR122" s="516"/>
      <c r="RVS122" s="516"/>
      <c r="RVT122" s="516"/>
      <c r="RVU122" s="516"/>
      <c r="RVV122" s="516"/>
      <c r="RVW122" s="516"/>
      <c r="RVX122" s="516"/>
      <c r="RVY122" s="516"/>
      <c r="RVZ122" s="516"/>
      <c r="RWA122" s="516"/>
      <c r="RWB122" s="516"/>
      <c r="RWC122" s="516"/>
      <c r="RWD122" s="516"/>
      <c r="RWE122" s="516"/>
      <c r="RWF122" s="516"/>
      <c r="RWG122" s="516"/>
      <c r="RWH122" s="516"/>
      <c r="RWI122" s="516"/>
      <c r="RWJ122" s="516"/>
      <c r="RWK122" s="516"/>
      <c r="RWL122" s="516"/>
      <c r="RWM122" s="516"/>
      <c r="RWN122" s="516"/>
      <c r="RWO122" s="516"/>
      <c r="RWP122" s="516"/>
      <c r="RWQ122" s="516"/>
      <c r="RWR122" s="516"/>
      <c r="RWS122" s="516"/>
      <c r="RWT122" s="516"/>
      <c r="RWU122" s="516"/>
      <c r="RWV122" s="516"/>
      <c r="RWW122" s="516"/>
      <c r="RWX122" s="516"/>
      <c r="RWY122" s="516"/>
      <c r="RWZ122" s="516"/>
      <c r="RXA122" s="516"/>
      <c r="RXB122" s="516"/>
      <c r="RXC122" s="516"/>
      <c r="RXD122" s="516"/>
      <c r="RXE122" s="516"/>
      <c r="RXF122" s="516"/>
      <c r="RXG122" s="516"/>
      <c r="RXH122" s="516"/>
      <c r="RXI122" s="516"/>
      <c r="RXJ122" s="516"/>
      <c r="RXK122" s="516"/>
      <c r="RXL122" s="516"/>
      <c r="RXM122" s="516"/>
      <c r="RXN122" s="516"/>
      <c r="RXO122" s="516"/>
      <c r="RXP122" s="516"/>
      <c r="RXQ122" s="516"/>
      <c r="RXR122" s="516"/>
      <c r="RXS122" s="516"/>
      <c r="RXT122" s="516"/>
      <c r="RXU122" s="516"/>
      <c r="RXV122" s="516"/>
      <c r="RXW122" s="516"/>
      <c r="RXX122" s="516"/>
      <c r="RXY122" s="516"/>
      <c r="RXZ122" s="516"/>
      <c r="RYA122" s="516"/>
      <c r="RYB122" s="516"/>
      <c r="RYC122" s="516"/>
      <c r="RYD122" s="516"/>
      <c r="RYE122" s="516"/>
      <c r="RYF122" s="516"/>
      <c r="RYG122" s="516"/>
      <c r="RYH122" s="516"/>
      <c r="RYI122" s="516"/>
      <c r="RYJ122" s="516"/>
      <c r="RYK122" s="516"/>
      <c r="RYL122" s="516"/>
      <c r="RYM122" s="516"/>
      <c r="RYN122" s="516"/>
      <c r="RYO122" s="516"/>
      <c r="RYP122" s="516"/>
      <c r="RYQ122" s="516"/>
      <c r="RYR122" s="516"/>
      <c r="RYS122" s="516"/>
      <c r="RYT122" s="516"/>
      <c r="RYU122" s="516"/>
      <c r="RYV122" s="516"/>
      <c r="RYW122" s="516"/>
      <c r="RYX122" s="516"/>
      <c r="RYY122" s="516"/>
      <c r="RYZ122" s="516"/>
      <c r="RZA122" s="516"/>
      <c r="RZB122" s="516"/>
      <c r="RZC122" s="516"/>
      <c r="RZD122" s="516"/>
      <c r="RZE122" s="516"/>
      <c r="RZF122" s="516"/>
      <c r="RZG122" s="516"/>
      <c r="RZH122" s="516"/>
      <c r="RZI122" s="516"/>
      <c r="RZJ122" s="516"/>
      <c r="RZK122" s="516"/>
      <c r="RZL122" s="516"/>
      <c r="RZM122" s="516"/>
      <c r="RZN122" s="516"/>
      <c r="RZO122" s="516"/>
      <c r="RZP122" s="516"/>
      <c r="RZQ122" s="516"/>
      <c r="RZR122" s="516"/>
      <c r="RZS122" s="516"/>
      <c r="RZT122" s="516"/>
      <c r="RZU122" s="516"/>
      <c r="RZV122" s="516"/>
      <c r="RZW122" s="516"/>
      <c r="RZX122" s="516"/>
      <c r="RZY122" s="516"/>
      <c r="RZZ122" s="516"/>
      <c r="SAA122" s="516"/>
      <c r="SAB122" s="516"/>
      <c r="SAC122" s="516"/>
      <c r="SAD122" s="516"/>
      <c r="SAE122" s="516"/>
      <c r="SAF122" s="516"/>
      <c r="SAG122" s="516"/>
      <c r="SAH122" s="516"/>
      <c r="SAI122" s="516"/>
      <c r="SAJ122" s="516"/>
      <c r="SAK122" s="516"/>
      <c r="SAL122" s="516"/>
      <c r="SAM122" s="516"/>
      <c r="SAN122" s="516"/>
      <c r="SAO122" s="516"/>
      <c r="SAP122" s="516"/>
      <c r="SAQ122" s="516"/>
      <c r="SAR122" s="516"/>
      <c r="SAS122" s="516"/>
      <c r="SAT122" s="516"/>
      <c r="SAU122" s="516"/>
      <c r="SAV122" s="516"/>
      <c r="SAW122" s="516"/>
      <c r="SAX122" s="516"/>
      <c r="SAY122" s="516"/>
      <c r="SAZ122" s="516"/>
      <c r="SBA122" s="516"/>
      <c r="SBB122" s="516"/>
      <c r="SBC122" s="516"/>
      <c r="SBD122" s="516"/>
      <c r="SBE122" s="516"/>
      <c r="SBF122" s="516"/>
      <c r="SBG122" s="516"/>
      <c r="SBH122" s="516"/>
      <c r="SBI122" s="516"/>
      <c r="SBJ122" s="516"/>
      <c r="SBK122" s="516"/>
      <c r="SBL122" s="516"/>
      <c r="SBM122" s="516"/>
      <c r="SBN122" s="516"/>
      <c r="SBO122" s="516"/>
      <c r="SBP122" s="516"/>
      <c r="SBQ122" s="516"/>
      <c r="SBR122" s="516"/>
      <c r="SBS122" s="516"/>
      <c r="SBT122" s="516"/>
      <c r="SBU122" s="516"/>
      <c r="SBV122" s="516"/>
      <c r="SBW122" s="516"/>
      <c r="SBX122" s="516"/>
      <c r="SBY122" s="516"/>
      <c r="SBZ122" s="516"/>
      <c r="SCA122" s="516"/>
      <c r="SCB122" s="516"/>
      <c r="SCC122" s="516"/>
      <c r="SCD122" s="516"/>
      <c r="SCE122" s="516"/>
      <c r="SCF122" s="516"/>
      <c r="SCG122" s="516"/>
      <c r="SCH122" s="516"/>
      <c r="SCI122" s="516"/>
      <c r="SCJ122" s="516"/>
      <c r="SCK122" s="516"/>
      <c r="SCL122" s="516"/>
      <c r="SCM122" s="516"/>
      <c r="SCN122" s="516"/>
      <c r="SCO122" s="516"/>
      <c r="SCP122" s="516"/>
      <c r="SCQ122" s="516"/>
      <c r="SCR122" s="516"/>
      <c r="SCS122" s="516"/>
      <c r="SCT122" s="516"/>
      <c r="SCU122" s="516"/>
      <c r="SCV122" s="516"/>
      <c r="SCW122" s="516"/>
      <c r="SCX122" s="516"/>
      <c r="SCY122" s="516"/>
      <c r="SCZ122" s="516"/>
      <c r="SDA122" s="516"/>
      <c r="SDB122" s="516"/>
      <c r="SDC122" s="516"/>
      <c r="SDD122" s="516"/>
      <c r="SDE122" s="516"/>
      <c r="SDF122" s="516"/>
      <c r="SDG122" s="516"/>
      <c r="SDH122" s="516"/>
      <c r="SDI122" s="516"/>
      <c r="SDJ122" s="516"/>
      <c r="SDK122" s="516"/>
      <c r="SDL122" s="516"/>
      <c r="SDM122" s="516"/>
      <c r="SDN122" s="516"/>
      <c r="SDO122" s="516"/>
      <c r="SDP122" s="516"/>
      <c r="SDQ122" s="516"/>
      <c r="SDR122" s="516"/>
      <c r="SDS122" s="516"/>
      <c r="SDT122" s="516"/>
      <c r="SDU122" s="516"/>
      <c r="SDV122" s="516"/>
      <c r="SDW122" s="516"/>
      <c r="SDX122" s="516"/>
      <c r="SDY122" s="516"/>
      <c r="SDZ122" s="516"/>
      <c r="SEA122" s="516"/>
      <c r="SEB122" s="516"/>
      <c r="SEC122" s="516"/>
      <c r="SED122" s="516"/>
      <c r="SEE122" s="516"/>
      <c r="SEF122" s="516"/>
      <c r="SEG122" s="516"/>
      <c r="SEH122" s="516"/>
      <c r="SEI122" s="516"/>
      <c r="SEJ122" s="516"/>
      <c r="SEK122" s="516"/>
      <c r="SEL122" s="516"/>
      <c r="SEM122" s="516"/>
      <c r="SEN122" s="516"/>
      <c r="SEO122" s="516"/>
      <c r="SEP122" s="516"/>
      <c r="SEQ122" s="516"/>
      <c r="SER122" s="516"/>
      <c r="SES122" s="516"/>
      <c r="SET122" s="516"/>
      <c r="SEU122" s="516"/>
      <c r="SEV122" s="516"/>
      <c r="SEW122" s="516"/>
      <c r="SEX122" s="516"/>
      <c r="SEY122" s="516"/>
      <c r="SEZ122" s="516"/>
      <c r="SFA122" s="516"/>
      <c r="SFB122" s="516"/>
      <c r="SFC122" s="516"/>
      <c r="SFD122" s="516"/>
      <c r="SFE122" s="516"/>
      <c r="SFF122" s="516"/>
      <c r="SFG122" s="516"/>
      <c r="SFH122" s="516"/>
      <c r="SFI122" s="516"/>
      <c r="SFJ122" s="516"/>
      <c r="SFK122" s="516"/>
      <c r="SFL122" s="516"/>
      <c r="SFM122" s="516"/>
      <c r="SFN122" s="516"/>
      <c r="SFO122" s="516"/>
      <c r="SFP122" s="516"/>
      <c r="SFQ122" s="516"/>
      <c r="SFR122" s="516"/>
      <c r="SFS122" s="516"/>
      <c r="SFT122" s="516"/>
      <c r="SFU122" s="516"/>
      <c r="SFV122" s="516"/>
      <c r="SFW122" s="516"/>
      <c r="SFX122" s="516"/>
      <c r="SFY122" s="516"/>
      <c r="SFZ122" s="516"/>
      <c r="SGA122" s="516"/>
      <c r="SGB122" s="516"/>
      <c r="SGC122" s="516"/>
      <c r="SGD122" s="516"/>
      <c r="SGE122" s="516"/>
      <c r="SGF122" s="516"/>
      <c r="SGG122" s="516"/>
      <c r="SGH122" s="516"/>
      <c r="SGI122" s="516"/>
      <c r="SGJ122" s="516"/>
      <c r="SGK122" s="516"/>
      <c r="SGL122" s="516"/>
      <c r="SGM122" s="516"/>
      <c r="SGN122" s="516"/>
      <c r="SGO122" s="516"/>
      <c r="SGP122" s="516"/>
      <c r="SGQ122" s="516"/>
      <c r="SGR122" s="516"/>
      <c r="SGS122" s="516"/>
      <c r="SGT122" s="516"/>
      <c r="SGU122" s="516"/>
      <c r="SGV122" s="516"/>
      <c r="SGW122" s="516"/>
      <c r="SGX122" s="516"/>
      <c r="SGY122" s="516"/>
      <c r="SGZ122" s="516"/>
      <c r="SHA122" s="516"/>
      <c r="SHB122" s="516"/>
      <c r="SHC122" s="516"/>
      <c r="SHD122" s="516"/>
      <c r="SHE122" s="516"/>
      <c r="SHF122" s="516"/>
      <c r="SHG122" s="516"/>
      <c r="SHH122" s="516"/>
      <c r="SHI122" s="516"/>
      <c r="SHJ122" s="516"/>
      <c r="SHK122" s="516"/>
      <c r="SHL122" s="516"/>
      <c r="SHM122" s="516"/>
      <c r="SHN122" s="516"/>
      <c r="SHO122" s="516"/>
      <c r="SHP122" s="516"/>
      <c r="SHQ122" s="516"/>
      <c r="SHR122" s="516"/>
      <c r="SHS122" s="516"/>
      <c r="SHT122" s="516"/>
      <c r="SHU122" s="516"/>
      <c r="SHV122" s="516"/>
      <c r="SHW122" s="516"/>
      <c r="SHX122" s="516"/>
      <c r="SHY122" s="516"/>
      <c r="SHZ122" s="516"/>
      <c r="SIA122" s="516"/>
      <c r="SIB122" s="516"/>
      <c r="SIC122" s="516"/>
      <c r="SID122" s="516"/>
      <c r="SIE122" s="516"/>
      <c r="SIF122" s="516"/>
      <c r="SIG122" s="516"/>
      <c r="SIH122" s="516"/>
      <c r="SII122" s="516"/>
      <c r="SIJ122" s="516"/>
      <c r="SIK122" s="516"/>
      <c r="SIL122" s="516"/>
      <c r="SIM122" s="516"/>
      <c r="SIN122" s="516"/>
      <c r="SIO122" s="516"/>
      <c r="SIP122" s="516"/>
      <c r="SIQ122" s="516"/>
      <c r="SIR122" s="516"/>
      <c r="SIS122" s="516"/>
      <c r="SIT122" s="516"/>
      <c r="SIU122" s="516"/>
      <c r="SIV122" s="516"/>
      <c r="SIW122" s="516"/>
      <c r="SIX122" s="516"/>
      <c r="SIY122" s="516"/>
      <c r="SIZ122" s="516"/>
      <c r="SJA122" s="516"/>
      <c r="SJB122" s="516"/>
      <c r="SJC122" s="516"/>
      <c r="SJD122" s="516"/>
      <c r="SJE122" s="516"/>
      <c r="SJF122" s="516"/>
      <c r="SJG122" s="516"/>
      <c r="SJH122" s="516"/>
      <c r="SJI122" s="516"/>
      <c r="SJJ122" s="516"/>
      <c r="SJK122" s="516"/>
      <c r="SJL122" s="516"/>
      <c r="SJM122" s="516"/>
      <c r="SJN122" s="516"/>
      <c r="SJO122" s="516"/>
      <c r="SJP122" s="516"/>
      <c r="SJQ122" s="516"/>
      <c r="SJR122" s="516"/>
      <c r="SJS122" s="516"/>
      <c r="SJT122" s="516"/>
      <c r="SJU122" s="516"/>
      <c r="SJV122" s="516"/>
      <c r="SJW122" s="516"/>
      <c r="SJX122" s="516"/>
      <c r="SJY122" s="516"/>
      <c r="SJZ122" s="516"/>
      <c r="SKA122" s="516"/>
      <c r="SKB122" s="516"/>
      <c r="SKC122" s="516"/>
      <c r="SKD122" s="516"/>
      <c r="SKE122" s="516"/>
      <c r="SKF122" s="516"/>
      <c r="SKG122" s="516"/>
      <c r="SKH122" s="516"/>
      <c r="SKI122" s="516"/>
      <c r="SKJ122" s="516"/>
      <c r="SKK122" s="516"/>
      <c r="SKL122" s="516"/>
      <c r="SKM122" s="516"/>
      <c r="SKN122" s="516"/>
      <c r="SKO122" s="516"/>
      <c r="SKP122" s="516"/>
      <c r="SKQ122" s="516"/>
      <c r="SKR122" s="516"/>
      <c r="SKS122" s="516"/>
      <c r="SKT122" s="516"/>
      <c r="SKU122" s="516"/>
      <c r="SKV122" s="516"/>
      <c r="SKW122" s="516"/>
      <c r="SKX122" s="516"/>
      <c r="SKY122" s="516"/>
      <c r="SKZ122" s="516"/>
      <c r="SLA122" s="516"/>
      <c r="SLB122" s="516"/>
      <c r="SLC122" s="516"/>
      <c r="SLD122" s="516"/>
      <c r="SLE122" s="516"/>
      <c r="SLF122" s="516"/>
      <c r="SLG122" s="516"/>
      <c r="SLH122" s="516"/>
      <c r="SLI122" s="516"/>
      <c r="SLJ122" s="516"/>
      <c r="SLK122" s="516"/>
      <c r="SLL122" s="516"/>
      <c r="SLM122" s="516"/>
      <c r="SLN122" s="516"/>
      <c r="SLO122" s="516"/>
      <c r="SLP122" s="516"/>
      <c r="SLQ122" s="516"/>
      <c r="SLR122" s="516"/>
      <c r="SLS122" s="516"/>
      <c r="SLT122" s="516"/>
      <c r="SLU122" s="516"/>
      <c r="SLV122" s="516"/>
      <c r="SLW122" s="516"/>
      <c r="SLX122" s="516"/>
      <c r="SLY122" s="516"/>
      <c r="SLZ122" s="516"/>
      <c r="SMA122" s="516"/>
      <c r="SMB122" s="516"/>
      <c r="SMC122" s="516"/>
      <c r="SMD122" s="516"/>
      <c r="SME122" s="516"/>
      <c r="SMF122" s="516"/>
      <c r="SMG122" s="516"/>
      <c r="SMH122" s="516"/>
      <c r="SMI122" s="516"/>
      <c r="SMJ122" s="516"/>
      <c r="SMK122" s="516"/>
      <c r="SML122" s="516"/>
      <c r="SMM122" s="516"/>
      <c r="SMN122" s="516"/>
      <c r="SMO122" s="516"/>
      <c r="SMP122" s="516"/>
      <c r="SMQ122" s="516"/>
      <c r="SMR122" s="516"/>
      <c r="SMS122" s="516"/>
      <c r="SMT122" s="516"/>
      <c r="SMU122" s="516"/>
      <c r="SMV122" s="516"/>
      <c r="SMW122" s="516"/>
      <c r="SMX122" s="516"/>
      <c r="SMY122" s="516"/>
      <c r="SMZ122" s="516"/>
      <c r="SNA122" s="516"/>
      <c r="SNB122" s="516"/>
      <c r="SNC122" s="516"/>
      <c r="SND122" s="516"/>
      <c r="SNE122" s="516"/>
      <c r="SNF122" s="516"/>
      <c r="SNG122" s="516"/>
      <c r="SNH122" s="516"/>
      <c r="SNI122" s="516"/>
      <c r="SNJ122" s="516"/>
      <c r="SNK122" s="516"/>
      <c r="SNL122" s="516"/>
      <c r="SNM122" s="516"/>
      <c r="SNN122" s="516"/>
      <c r="SNO122" s="516"/>
      <c r="SNP122" s="516"/>
      <c r="SNQ122" s="516"/>
      <c r="SNR122" s="516"/>
      <c r="SNS122" s="516"/>
      <c r="SNT122" s="516"/>
      <c r="SNU122" s="516"/>
      <c r="SNV122" s="516"/>
      <c r="SNW122" s="516"/>
      <c r="SNX122" s="516"/>
      <c r="SNY122" s="516"/>
      <c r="SNZ122" s="516"/>
      <c r="SOA122" s="516"/>
      <c r="SOB122" s="516"/>
      <c r="SOC122" s="516"/>
      <c r="SOD122" s="516"/>
      <c r="SOE122" s="516"/>
      <c r="SOF122" s="516"/>
      <c r="SOG122" s="516"/>
      <c r="SOH122" s="516"/>
      <c r="SOI122" s="516"/>
      <c r="SOJ122" s="516"/>
      <c r="SOK122" s="516"/>
      <c r="SOL122" s="516"/>
      <c r="SOM122" s="516"/>
      <c r="SON122" s="516"/>
      <c r="SOO122" s="516"/>
      <c r="SOP122" s="516"/>
      <c r="SOQ122" s="516"/>
      <c r="SOR122" s="516"/>
      <c r="SOS122" s="516"/>
      <c r="SOT122" s="516"/>
      <c r="SOU122" s="516"/>
      <c r="SOV122" s="516"/>
      <c r="SOW122" s="516"/>
      <c r="SOX122" s="516"/>
      <c r="SOY122" s="516"/>
      <c r="SOZ122" s="516"/>
      <c r="SPA122" s="516"/>
      <c r="SPB122" s="516"/>
      <c r="SPC122" s="516"/>
      <c r="SPD122" s="516"/>
      <c r="SPE122" s="516"/>
      <c r="SPF122" s="516"/>
      <c r="SPG122" s="516"/>
      <c r="SPH122" s="516"/>
      <c r="SPI122" s="516"/>
      <c r="SPJ122" s="516"/>
      <c r="SPK122" s="516"/>
      <c r="SPL122" s="516"/>
      <c r="SPM122" s="516"/>
      <c r="SPN122" s="516"/>
      <c r="SPO122" s="516"/>
      <c r="SPP122" s="516"/>
      <c r="SPQ122" s="516"/>
      <c r="SPR122" s="516"/>
      <c r="SPS122" s="516"/>
      <c r="SPT122" s="516"/>
      <c r="SPU122" s="516"/>
      <c r="SPV122" s="516"/>
      <c r="SPW122" s="516"/>
      <c r="SPX122" s="516"/>
      <c r="SPY122" s="516"/>
      <c r="SPZ122" s="516"/>
      <c r="SQA122" s="516"/>
      <c r="SQB122" s="516"/>
      <c r="SQC122" s="516"/>
      <c r="SQD122" s="516"/>
      <c r="SQE122" s="516"/>
      <c r="SQF122" s="516"/>
      <c r="SQG122" s="516"/>
      <c r="SQH122" s="516"/>
      <c r="SQI122" s="516"/>
      <c r="SQJ122" s="516"/>
      <c r="SQK122" s="516"/>
      <c r="SQL122" s="516"/>
      <c r="SQM122" s="516"/>
      <c r="SQN122" s="516"/>
      <c r="SQO122" s="516"/>
      <c r="SQP122" s="516"/>
      <c r="SQQ122" s="516"/>
      <c r="SQR122" s="516"/>
      <c r="SQS122" s="516"/>
      <c r="SQT122" s="516"/>
      <c r="SQU122" s="516"/>
      <c r="SQV122" s="516"/>
      <c r="SQW122" s="516"/>
      <c r="SQX122" s="516"/>
      <c r="SQY122" s="516"/>
      <c r="SQZ122" s="516"/>
      <c r="SRA122" s="516"/>
      <c r="SRB122" s="516"/>
      <c r="SRC122" s="516"/>
      <c r="SRD122" s="516"/>
      <c r="SRE122" s="516"/>
      <c r="SRF122" s="516"/>
      <c r="SRG122" s="516"/>
      <c r="SRH122" s="516"/>
      <c r="SRI122" s="516"/>
      <c r="SRJ122" s="516"/>
      <c r="SRK122" s="516"/>
      <c r="SRL122" s="516"/>
      <c r="SRM122" s="516"/>
      <c r="SRN122" s="516"/>
      <c r="SRO122" s="516"/>
      <c r="SRP122" s="516"/>
      <c r="SRQ122" s="516"/>
      <c r="SRR122" s="516"/>
      <c r="SRS122" s="516"/>
      <c r="SRT122" s="516"/>
      <c r="SRU122" s="516"/>
      <c r="SRV122" s="516"/>
      <c r="SRW122" s="516"/>
      <c r="SRX122" s="516"/>
      <c r="SRY122" s="516"/>
      <c r="SRZ122" s="516"/>
      <c r="SSA122" s="516"/>
      <c r="SSB122" s="516"/>
      <c r="SSC122" s="516"/>
      <c r="SSD122" s="516"/>
      <c r="SSE122" s="516"/>
      <c r="SSF122" s="516"/>
      <c r="SSG122" s="516"/>
      <c r="SSH122" s="516"/>
      <c r="SSI122" s="516"/>
      <c r="SSJ122" s="516"/>
      <c r="SSK122" s="516"/>
      <c r="SSL122" s="516"/>
      <c r="SSM122" s="516"/>
      <c r="SSN122" s="516"/>
      <c r="SSO122" s="516"/>
      <c r="SSP122" s="516"/>
      <c r="SSQ122" s="516"/>
      <c r="SSR122" s="516"/>
      <c r="SSS122" s="516"/>
      <c r="SST122" s="516"/>
      <c r="SSU122" s="516"/>
      <c r="SSV122" s="516"/>
      <c r="SSW122" s="516"/>
      <c r="SSX122" s="516"/>
      <c r="SSY122" s="516"/>
      <c r="SSZ122" s="516"/>
      <c r="STA122" s="516"/>
      <c r="STB122" s="516"/>
      <c r="STC122" s="516"/>
      <c r="STD122" s="516"/>
      <c r="STE122" s="516"/>
      <c r="STF122" s="516"/>
      <c r="STG122" s="516"/>
      <c r="STH122" s="516"/>
      <c r="STI122" s="516"/>
      <c r="STJ122" s="516"/>
      <c r="STK122" s="516"/>
      <c r="STL122" s="516"/>
      <c r="STM122" s="516"/>
      <c r="STN122" s="516"/>
      <c r="STO122" s="516"/>
      <c r="STP122" s="516"/>
      <c r="STQ122" s="516"/>
      <c r="STR122" s="516"/>
      <c r="STS122" s="516"/>
      <c r="STT122" s="516"/>
      <c r="STU122" s="516"/>
      <c r="STV122" s="516"/>
      <c r="STW122" s="516"/>
      <c r="STX122" s="516"/>
      <c r="STY122" s="516"/>
      <c r="STZ122" s="516"/>
      <c r="SUA122" s="516"/>
      <c r="SUB122" s="516"/>
      <c r="SUC122" s="516"/>
      <c r="SUD122" s="516"/>
      <c r="SUE122" s="516"/>
      <c r="SUF122" s="516"/>
      <c r="SUG122" s="516"/>
      <c r="SUH122" s="516"/>
      <c r="SUI122" s="516"/>
      <c r="SUJ122" s="516"/>
      <c r="SUK122" s="516"/>
      <c r="SUL122" s="516"/>
      <c r="SUM122" s="516"/>
      <c r="SUN122" s="516"/>
      <c r="SUO122" s="516"/>
      <c r="SUP122" s="516"/>
      <c r="SUQ122" s="516"/>
      <c r="SUR122" s="516"/>
      <c r="SUS122" s="516"/>
      <c r="SUT122" s="516"/>
      <c r="SUU122" s="516"/>
      <c r="SUV122" s="516"/>
      <c r="SUW122" s="516"/>
      <c r="SUX122" s="516"/>
      <c r="SUY122" s="516"/>
      <c r="SUZ122" s="516"/>
      <c r="SVA122" s="516"/>
      <c r="SVB122" s="516"/>
      <c r="SVC122" s="516"/>
      <c r="SVD122" s="516"/>
      <c r="SVE122" s="516"/>
      <c r="SVF122" s="516"/>
      <c r="SVG122" s="516"/>
      <c r="SVH122" s="516"/>
      <c r="SVI122" s="516"/>
      <c r="SVJ122" s="516"/>
      <c r="SVK122" s="516"/>
      <c r="SVL122" s="516"/>
      <c r="SVM122" s="516"/>
      <c r="SVN122" s="516"/>
      <c r="SVO122" s="516"/>
      <c r="SVP122" s="516"/>
      <c r="SVQ122" s="516"/>
      <c r="SVR122" s="516"/>
      <c r="SVS122" s="516"/>
      <c r="SVT122" s="516"/>
      <c r="SVU122" s="516"/>
      <c r="SVV122" s="516"/>
      <c r="SVW122" s="516"/>
      <c r="SVX122" s="516"/>
      <c r="SVY122" s="516"/>
      <c r="SVZ122" s="516"/>
      <c r="SWA122" s="516"/>
      <c r="SWB122" s="516"/>
      <c r="SWC122" s="516"/>
      <c r="SWD122" s="516"/>
      <c r="SWE122" s="516"/>
      <c r="SWF122" s="516"/>
      <c r="SWG122" s="516"/>
      <c r="SWH122" s="516"/>
      <c r="SWI122" s="516"/>
      <c r="SWJ122" s="516"/>
      <c r="SWK122" s="516"/>
      <c r="SWL122" s="516"/>
      <c r="SWM122" s="516"/>
      <c r="SWN122" s="516"/>
      <c r="SWO122" s="516"/>
      <c r="SWP122" s="516"/>
      <c r="SWQ122" s="516"/>
      <c r="SWR122" s="516"/>
      <c r="SWS122" s="516"/>
      <c r="SWT122" s="516"/>
      <c r="SWU122" s="516"/>
      <c r="SWV122" s="516"/>
      <c r="SWW122" s="516"/>
      <c r="SWX122" s="516"/>
      <c r="SWY122" s="516"/>
      <c r="SWZ122" s="516"/>
      <c r="SXA122" s="516"/>
      <c r="SXB122" s="516"/>
      <c r="SXC122" s="516"/>
      <c r="SXD122" s="516"/>
      <c r="SXE122" s="516"/>
      <c r="SXF122" s="516"/>
      <c r="SXG122" s="516"/>
      <c r="SXH122" s="516"/>
      <c r="SXI122" s="516"/>
      <c r="SXJ122" s="516"/>
      <c r="SXK122" s="516"/>
      <c r="SXL122" s="516"/>
      <c r="SXM122" s="516"/>
      <c r="SXN122" s="516"/>
      <c r="SXO122" s="516"/>
      <c r="SXP122" s="516"/>
      <c r="SXQ122" s="516"/>
      <c r="SXR122" s="516"/>
      <c r="SXS122" s="516"/>
      <c r="SXT122" s="516"/>
      <c r="SXU122" s="516"/>
      <c r="SXV122" s="516"/>
      <c r="SXW122" s="516"/>
      <c r="SXX122" s="516"/>
      <c r="SXY122" s="516"/>
      <c r="SXZ122" s="516"/>
      <c r="SYA122" s="516"/>
      <c r="SYB122" s="516"/>
      <c r="SYC122" s="516"/>
      <c r="SYD122" s="516"/>
      <c r="SYE122" s="516"/>
      <c r="SYF122" s="516"/>
      <c r="SYG122" s="516"/>
      <c r="SYH122" s="516"/>
      <c r="SYI122" s="516"/>
      <c r="SYJ122" s="516"/>
      <c r="SYK122" s="516"/>
      <c r="SYL122" s="516"/>
      <c r="SYM122" s="516"/>
      <c r="SYN122" s="516"/>
      <c r="SYO122" s="516"/>
      <c r="SYP122" s="516"/>
      <c r="SYQ122" s="516"/>
      <c r="SYR122" s="516"/>
      <c r="SYS122" s="516"/>
      <c r="SYT122" s="516"/>
      <c r="SYU122" s="516"/>
      <c r="SYV122" s="516"/>
      <c r="SYW122" s="516"/>
      <c r="SYX122" s="516"/>
      <c r="SYY122" s="516"/>
      <c r="SYZ122" s="516"/>
      <c r="SZA122" s="516"/>
      <c r="SZB122" s="516"/>
      <c r="SZC122" s="516"/>
      <c r="SZD122" s="516"/>
      <c r="SZE122" s="516"/>
      <c r="SZF122" s="516"/>
      <c r="SZG122" s="516"/>
      <c r="SZH122" s="516"/>
      <c r="SZI122" s="516"/>
      <c r="SZJ122" s="516"/>
      <c r="SZK122" s="516"/>
      <c r="SZL122" s="516"/>
      <c r="SZM122" s="516"/>
      <c r="SZN122" s="516"/>
      <c r="SZO122" s="516"/>
      <c r="SZP122" s="516"/>
      <c r="SZQ122" s="516"/>
      <c r="SZR122" s="516"/>
      <c r="SZS122" s="516"/>
      <c r="SZT122" s="516"/>
      <c r="SZU122" s="516"/>
      <c r="SZV122" s="516"/>
      <c r="SZW122" s="516"/>
      <c r="SZX122" s="516"/>
      <c r="SZY122" s="516"/>
      <c r="SZZ122" s="516"/>
      <c r="TAA122" s="516"/>
      <c r="TAB122" s="516"/>
      <c r="TAC122" s="516"/>
      <c r="TAD122" s="516"/>
      <c r="TAE122" s="516"/>
      <c r="TAF122" s="516"/>
      <c r="TAG122" s="516"/>
      <c r="TAH122" s="516"/>
      <c r="TAI122" s="516"/>
      <c r="TAJ122" s="516"/>
      <c r="TAK122" s="516"/>
      <c r="TAL122" s="516"/>
      <c r="TAM122" s="516"/>
      <c r="TAN122" s="516"/>
      <c r="TAO122" s="516"/>
      <c r="TAP122" s="516"/>
      <c r="TAQ122" s="516"/>
      <c r="TAR122" s="516"/>
      <c r="TAS122" s="516"/>
      <c r="TAT122" s="516"/>
      <c r="TAU122" s="516"/>
      <c r="TAV122" s="516"/>
      <c r="TAW122" s="516"/>
      <c r="TAX122" s="516"/>
      <c r="TAY122" s="516"/>
      <c r="TAZ122" s="516"/>
      <c r="TBA122" s="516"/>
      <c r="TBB122" s="516"/>
      <c r="TBC122" s="516"/>
      <c r="TBD122" s="516"/>
      <c r="TBE122" s="516"/>
      <c r="TBF122" s="516"/>
      <c r="TBG122" s="516"/>
      <c r="TBH122" s="516"/>
      <c r="TBI122" s="516"/>
      <c r="TBJ122" s="516"/>
      <c r="TBK122" s="516"/>
      <c r="TBL122" s="516"/>
      <c r="TBM122" s="516"/>
      <c r="TBN122" s="516"/>
      <c r="TBO122" s="516"/>
      <c r="TBP122" s="516"/>
      <c r="TBQ122" s="516"/>
      <c r="TBR122" s="516"/>
      <c r="TBS122" s="516"/>
      <c r="TBT122" s="516"/>
      <c r="TBU122" s="516"/>
      <c r="TBV122" s="516"/>
      <c r="TBW122" s="516"/>
      <c r="TBX122" s="516"/>
      <c r="TBY122" s="516"/>
      <c r="TBZ122" s="516"/>
      <c r="TCA122" s="516"/>
      <c r="TCB122" s="516"/>
      <c r="TCC122" s="516"/>
      <c r="TCD122" s="516"/>
      <c r="TCE122" s="516"/>
      <c r="TCF122" s="516"/>
      <c r="TCG122" s="516"/>
      <c r="TCH122" s="516"/>
      <c r="TCI122" s="516"/>
      <c r="TCJ122" s="516"/>
      <c r="TCK122" s="516"/>
      <c r="TCL122" s="516"/>
      <c r="TCM122" s="516"/>
      <c r="TCN122" s="516"/>
      <c r="TCO122" s="516"/>
      <c r="TCP122" s="516"/>
      <c r="TCQ122" s="516"/>
      <c r="TCR122" s="516"/>
      <c r="TCS122" s="516"/>
      <c r="TCT122" s="516"/>
      <c r="TCU122" s="516"/>
      <c r="TCV122" s="516"/>
      <c r="TCW122" s="516"/>
      <c r="TCX122" s="516"/>
      <c r="TCY122" s="516"/>
      <c r="TCZ122" s="516"/>
      <c r="TDA122" s="516"/>
      <c r="TDB122" s="516"/>
      <c r="TDC122" s="516"/>
      <c r="TDD122" s="516"/>
      <c r="TDE122" s="516"/>
      <c r="TDF122" s="516"/>
      <c r="TDG122" s="516"/>
      <c r="TDH122" s="516"/>
      <c r="TDI122" s="516"/>
      <c r="TDJ122" s="516"/>
      <c r="TDK122" s="516"/>
      <c r="TDL122" s="516"/>
      <c r="TDM122" s="516"/>
      <c r="TDN122" s="516"/>
      <c r="TDO122" s="516"/>
      <c r="TDP122" s="516"/>
      <c r="TDQ122" s="516"/>
      <c r="TDR122" s="516"/>
      <c r="TDS122" s="516"/>
      <c r="TDT122" s="516"/>
      <c r="TDU122" s="516"/>
      <c r="TDV122" s="516"/>
      <c r="TDW122" s="516"/>
      <c r="TDX122" s="516"/>
      <c r="TDY122" s="516"/>
      <c r="TDZ122" s="516"/>
      <c r="TEA122" s="516"/>
      <c r="TEB122" s="516"/>
      <c r="TEC122" s="516"/>
      <c r="TED122" s="516"/>
      <c r="TEE122" s="516"/>
      <c r="TEF122" s="516"/>
      <c r="TEG122" s="516"/>
      <c r="TEH122" s="516"/>
      <c r="TEI122" s="516"/>
      <c r="TEJ122" s="516"/>
      <c r="TEK122" s="516"/>
      <c r="TEL122" s="516"/>
      <c r="TEM122" s="516"/>
      <c r="TEN122" s="516"/>
      <c r="TEO122" s="516"/>
      <c r="TEP122" s="516"/>
      <c r="TEQ122" s="516"/>
      <c r="TER122" s="516"/>
      <c r="TES122" s="516"/>
      <c r="TET122" s="516"/>
      <c r="TEU122" s="516"/>
      <c r="TEV122" s="516"/>
      <c r="TEW122" s="516"/>
      <c r="TEX122" s="516"/>
      <c r="TEY122" s="516"/>
      <c r="TEZ122" s="516"/>
      <c r="TFA122" s="516"/>
      <c r="TFB122" s="516"/>
      <c r="TFC122" s="516"/>
      <c r="TFD122" s="516"/>
      <c r="TFE122" s="516"/>
      <c r="TFF122" s="516"/>
      <c r="TFG122" s="516"/>
      <c r="TFH122" s="516"/>
      <c r="TFI122" s="516"/>
      <c r="TFJ122" s="516"/>
      <c r="TFK122" s="516"/>
      <c r="TFL122" s="516"/>
      <c r="TFM122" s="516"/>
      <c r="TFN122" s="516"/>
      <c r="TFO122" s="516"/>
      <c r="TFP122" s="516"/>
      <c r="TFQ122" s="516"/>
      <c r="TFR122" s="516"/>
      <c r="TFS122" s="516"/>
      <c r="TFT122" s="516"/>
      <c r="TFU122" s="516"/>
      <c r="TFV122" s="516"/>
      <c r="TFW122" s="516"/>
      <c r="TFX122" s="516"/>
      <c r="TFY122" s="516"/>
      <c r="TFZ122" s="516"/>
      <c r="TGA122" s="516"/>
      <c r="TGB122" s="516"/>
      <c r="TGC122" s="516"/>
      <c r="TGD122" s="516"/>
      <c r="TGE122" s="516"/>
      <c r="TGF122" s="516"/>
      <c r="TGG122" s="516"/>
      <c r="TGH122" s="516"/>
      <c r="TGI122" s="516"/>
      <c r="TGJ122" s="516"/>
      <c r="TGK122" s="516"/>
      <c r="TGL122" s="516"/>
      <c r="TGM122" s="516"/>
      <c r="TGN122" s="516"/>
      <c r="TGO122" s="516"/>
      <c r="TGP122" s="516"/>
      <c r="TGQ122" s="516"/>
      <c r="TGR122" s="516"/>
      <c r="TGS122" s="516"/>
      <c r="TGT122" s="516"/>
      <c r="TGU122" s="516"/>
      <c r="TGV122" s="516"/>
      <c r="TGW122" s="516"/>
      <c r="TGX122" s="516"/>
      <c r="TGY122" s="516"/>
      <c r="TGZ122" s="516"/>
      <c r="THA122" s="516"/>
      <c r="THB122" s="516"/>
      <c r="THC122" s="516"/>
      <c r="THD122" s="516"/>
      <c r="THE122" s="516"/>
      <c r="THF122" s="516"/>
      <c r="THG122" s="516"/>
      <c r="THH122" s="516"/>
      <c r="THI122" s="516"/>
      <c r="THJ122" s="516"/>
      <c r="THK122" s="516"/>
      <c r="THL122" s="516"/>
      <c r="THM122" s="516"/>
      <c r="THN122" s="516"/>
      <c r="THO122" s="516"/>
      <c r="THP122" s="516"/>
      <c r="THQ122" s="516"/>
      <c r="THR122" s="516"/>
      <c r="THS122" s="516"/>
      <c r="THT122" s="516"/>
      <c r="THU122" s="516"/>
      <c r="THV122" s="516"/>
      <c r="THW122" s="516"/>
      <c r="THX122" s="516"/>
      <c r="THY122" s="516"/>
      <c r="THZ122" s="516"/>
      <c r="TIA122" s="516"/>
      <c r="TIB122" s="516"/>
      <c r="TIC122" s="516"/>
      <c r="TID122" s="516"/>
      <c r="TIE122" s="516"/>
      <c r="TIF122" s="516"/>
      <c r="TIG122" s="516"/>
      <c r="TIH122" s="516"/>
      <c r="TII122" s="516"/>
      <c r="TIJ122" s="516"/>
      <c r="TIK122" s="516"/>
      <c r="TIL122" s="516"/>
      <c r="TIM122" s="516"/>
      <c r="TIN122" s="516"/>
      <c r="TIO122" s="516"/>
      <c r="TIP122" s="516"/>
      <c r="TIQ122" s="516"/>
      <c r="TIR122" s="516"/>
      <c r="TIS122" s="516"/>
      <c r="TIT122" s="516"/>
      <c r="TIU122" s="516"/>
      <c r="TIV122" s="516"/>
      <c r="TIW122" s="516"/>
      <c r="TIX122" s="516"/>
      <c r="TIY122" s="516"/>
      <c r="TIZ122" s="516"/>
      <c r="TJA122" s="516"/>
      <c r="TJB122" s="516"/>
      <c r="TJC122" s="516"/>
      <c r="TJD122" s="516"/>
      <c r="TJE122" s="516"/>
      <c r="TJF122" s="516"/>
      <c r="TJG122" s="516"/>
      <c r="TJH122" s="516"/>
      <c r="TJI122" s="516"/>
      <c r="TJJ122" s="516"/>
      <c r="TJK122" s="516"/>
      <c r="TJL122" s="516"/>
      <c r="TJM122" s="516"/>
      <c r="TJN122" s="516"/>
      <c r="TJO122" s="516"/>
      <c r="TJP122" s="516"/>
      <c r="TJQ122" s="516"/>
      <c r="TJR122" s="516"/>
      <c r="TJS122" s="516"/>
      <c r="TJT122" s="516"/>
      <c r="TJU122" s="516"/>
      <c r="TJV122" s="516"/>
      <c r="TJW122" s="516"/>
      <c r="TJX122" s="516"/>
      <c r="TJY122" s="516"/>
      <c r="TJZ122" s="516"/>
      <c r="TKA122" s="516"/>
      <c r="TKB122" s="516"/>
      <c r="TKC122" s="516"/>
      <c r="TKD122" s="516"/>
      <c r="TKE122" s="516"/>
      <c r="TKF122" s="516"/>
      <c r="TKG122" s="516"/>
      <c r="TKH122" s="516"/>
      <c r="TKI122" s="516"/>
      <c r="TKJ122" s="516"/>
      <c r="TKK122" s="516"/>
      <c r="TKL122" s="516"/>
      <c r="TKM122" s="516"/>
      <c r="TKN122" s="516"/>
      <c r="TKO122" s="516"/>
      <c r="TKP122" s="516"/>
      <c r="TKQ122" s="516"/>
      <c r="TKR122" s="516"/>
      <c r="TKS122" s="516"/>
      <c r="TKT122" s="516"/>
      <c r="TKU122" s="516"/>
      <c r="TKV122" s="516"/>
      <c r="TKW122" s="516"/>
      <c r="TKX122" s="516"/>
      <c r="TKY122" s="516"/>
      <c r="TKZ122" s="516"/>
      <c r="TLA122" s="516"/>
      <c r="TLB122" s="516"/>
      <c r="TLC122" s="516"/>
      <c r="TLD122" s="516"/>
      <c r="TLE122" s="516"/>
      <c r="TLF122" s="516"/>
      <c r="TLG122" s="516"/>
      <c r="TLH122" s="516"/>
      <c r="TLI122" s="516"/>
      <c r="TLJ122" s="516"/>
      <c r="TLK122" s="516"/>
      <c r="TLL122" s="516"/>
      <c r="TLM122" s="516"/>
      <c r="TLN122" s="516"/>
      <c r="TLO122" s="516"/>
      <c r="TLP122" s="516"/>
      <c r="TLQ122" s="516"/>
      <c r="TLR122" s="516"/>
      <c r="TLS122" s="516"/>
      <c r="TLT122" s="516"/>
      <c r="TLU122" s="516"/>
      <c r="TLV122" s="516"/>
      <c r="TLW122" s="516"/>
      <c r="TLX122" s="516"/>
      <c r="TLY122" s="516"/>
      <c r="TLZ122" s="516"/>
      <c r="TMA122" s="516"/>
      <c r="TMB122" s="516"/>
      <c r="TMC122" s="516"/>
      <c r="TMD122" s="516"/>
      <c r="TME122" s="516"/>
      <c r="TMF122" s="516"/>
      <c r="TMG122" s="516"/>
      <c r="TMH122" s="516"/>
      <c r="TMI122" s="516"/>
      <c r="TMJ122" s="516"/>
      <c r="TMK122" s="516"/>
      <c r="TML122" s="516"/>
      <c r="TMM122" s="516"/>
      <c r="TMN122" s="516"/>
      <c r="TMO122" s="516"/>
      <c r="TMP122" s="516"/>
      <c r="TMQ122" s="516"/>
      <c r="TMR122" s="516"/>
      <c r="TMS122" s="516"/>
      <c r="TMT122" s="516"/>
      <c r="TMU122" s="516"/>
      <c r="TMV122" s="516"/>
      <c r="TMW122" s="516"/>
      <c r="TMX122" s="516"/>
      <c r="TMY122" s="516"/>
      <c r="TMZ122" s="516"/>
      <c r="TNA122" s="516"/>
      <c r="TNB122" s="516"/>
      <c r="TNC122" s="516"/>
      <c r="TND122" s="516"/>
      <c r="TNE122" s="516"/>
      <c r="TNF122" s="516"/>
      <c r="TNG122" s="516"/>
      <c r="TNH122" s="516"/>
      <c r="TNI122" s="516"/>
      <c r="TNJ122" s="516"/>
      <c r="TNK122" s="516"/>
      <c r="TNL122" s="516"/>
      <c r="TNM122" s="516"/>
      <c r="TNN122" s="516"/>
      <c r="TNO122" s="516"/>
      <c r="TNP122" s="516"/>
      <c r="TNQ122" s="516"/>
      <c r="TNR122" s="516"/>
      <c r="TNS122" s="516"/>
      <c r="TNT122" s="516"/>
      <c r="TNU122" s="516"/>
      <c r="TNV122" s="516"/>
      <c r="TNW122" s="516"/>
      <c r="TNX122" s="516"/>
      <c r="TNY122" s="516"/>
      <c r="TNZ122" s="516"/>
      <c r="TOA122" s="516"/>
      <c r="TOB122" s="516"/>
      <c r="TOC122" s="516"/>
      <c r="TOD122" s="516"/>
      <c r="TOE122" s="516"/>
      <c r="TOF122" s="516"/>
      <c r="TOG122" s="516"/>
      <c r="TOH122" s="516"/>
      <c r="TOI122" s="516"/>
      <c r="TOJ122" s="516"/>
      <c r="TOK122" s="516"/>
      <c r="TOL122" s="516"/>
      <c r="TOM122" s="516"/>
      <c r="TON122" s="516"/>
      <c r="TOO122" s="516"/>
      <c r="TOP122" s="516"/>
      <c r="TOQ122" s="516"/>
      <c r="TOR122" s="516"/>
      <c r="TOS122" s="516"/>
      <c r="TOT122" s="516"/>
      <c r="TOU122" s="516"/>
      <c r="TOV122" s="516"/>
      <c r="TOW122" s="516"/>
      <c r="TOX122" s="516"/>
      <c r="TOY122" s="516"/>
      <c r="TOZ122" s="516"/>
      <c r="TPA122" s="516"/>
      <c r="TPB122" s="516"/>
      <c r="TPC122" s="516"/>
      <c r="TPD122" s="516"/>
      <c r="TPE122" s="516"/>
      <c r="TPF122" s="516"/>
      <c r="TPG122" s="516"/>
      <c r="TPH122" s="516"/>
      <c r="TPI122" s="516"/>
      <c r="TPJ122" s="516"/>
      <c r="TPK122" s="516"/>
      <c r="TPL122" s="516"/>
      <c r="TPM122" s="516"/>
      <c r="TPN122" s="516"/>
      <c r="TPO122" s="516"/>
      <c r="TPP122" s="516"/>
      <c r="TPQ122" s="516"/>
      <c r="TPR122" s="516"/>
      <c r="TPS122" s="516"/>
      <c r="TPT122" s="516"/>
      <c r="TPU122" s="516"/>
      <c r="TPV122" s="516"/>
      <c r="TPW122" s="516"/>
      <c r="TPX122" s="516"/>
      <c r="TPY122" s="516"/>
      <c r="TPZ122" s="516"/>
      <c r="TQA122" s="516"/>
      <c r="TQB122" s="516"/>
      <c r="TQC122" s="516"/>
      <c r="TQD122" s="516"/>
      <c r="TQE122" s="516"/>
      <c r="TQF122" s="516"/>
      <c r="TQG122" s="516"/>
      <c r="TQH122" s="516"/>
      <c r="TQI122" s="516"/>
      <c r="TQJ122" s="516"/>
      <c r="TQK122" s="516"/>
      <c r="TQL122" s="516"/>
      <c r="TQM122" s="516"/>
      <c r="TQN122" s="516"/>
      <c r="TQO122" s="516"/>
      <c r="TQP122" s="516"/>
      <c r="TQQ122" s="516"/>
      <c r="TQR122" s="516"/>
      <c r="TQS122" s="516"/>
      <c r="TQT122" s="516"/>
      <c r="TQU122" s="516"/>
      <c r="TQV122" s="516"/>
      <c r="TQW122" s="516"/>
      <c r="TQX122" s="516"/>
      <c r="TQY122" s="516"/>
      <c r="TQZ122" s="516"/>
      <c r="TRA122" s="516"/>
      <c r="TRB122" s="516"/>
      <c r="TRC122" s="516"/>
      <c r="TRD122" s="516"/>
      <c r="TRE122" s="516"/>
      <c r="TRF122" s="516"/>
      <c r="TRG122" s="516"/>
      <c r="TRH122" s="516"/>
      <c r="TRI122" s="516"/>
      <c r="TRJ122" s="516"/>
      <c r="TRK122" s="516"/>
      <c r="TRL122" s="516"/>
      <c r="TRM122" s="516"/>
      <c r="TRN122" s="516"/>
      <c r="TRO122" s="516"/>
      <c r="TRP122" s="516"/>
      <c r="TRQ122" s="516"/>
      <c r="TRR122" s="516"/>
      <c r="TRS122" s="516"/>
      <c r="TRT122" s="516"/>
      <c r="TRU122" s="516"/>
      <c r="TRV122" s="516"/>
      <c r="TRW122" s="516"/>
      <c r="TRX122" s="516"/>
      <c r="TRY122" s="516"/>
      <c r="TRZ122" s="516"/>
      <c r="TSA122" s="516"/>
      <c r="TSB122" s="516"/>
      <c r="TSC122" s="516"/>
      <c r="TSD122" s="516"/>
      <c r="TSE122" s="516"/>
      <c r="TSF122" s="516"/>
      <c r="TSG122" s="516"/>
      <c r="TSH122" s="516"/>
      <c r="TSI122" s="516"/>
      <c r="TSJ122" s="516"/>
      <c r="TSK122" s="516"/>
      <c r="TSL122" s="516"/>
      <c r="TSM122" s="516"/>
      <c r="TSN122" s="516"/>
      <c r="TSO122" s="516"/>
      <c r="TSP122" s="516"/>
      <c r="TSQ122" s="516"/>
      <c r="TSR122" s="516"/>
      <c r="TSS122" s="516"/>
      <c r="TST122" s="516"/>
      <c r="TSU122" s="516"/>
      <c r="TSV122" s="516"/>
      <c r="TSW122" s="516"/>
      <c r="TSX122" s="516"/>
      <c r="TSY122" s="516"/>
      <c r="TSZ122" s="516"/>
      <c r="TTA122" s="516"/>
      <c r="TTB122" s="516"/>
      <c r="TTC122" s="516"/>
      <c r="TTD122" s="516"/>
      <c r="TTE122" s="516"/>
      <c r="TTF122" s="516"/>
      <c r="TTG122" s="516"/>
      <c r="TTH122" s="516"/>
      <c r="TTI122" s="516"/>
      <c r="TTJ122" s="516"/>
      <c r="TTK122" s="516"/>
      <c r="TTL122" s="516"/>
      <c r="TTM122" s="516"/>
      <c r="TTN122" s="516"/>
      <c r="TTO122" s="516"/>
      <c r="TTP122" s="516"/>
      <c r="TTQ122" s="516"/>
      <c r="TTR122" s="516"/>
      <c r="TTS122" s="516"/>
      <c r="TTT122" s="516"/>
      <c r="TTU122" s="516"/>
      <c r="TTV122" s="516"/>
      <c r="TTW122" s="516"/>
      <c r="TTX122" s="516"/>
      <c r="TTY122" s="516"/>
      <c r="TTZ122" s="516"/>
      <c r="TUA122" s="516"/>
      <c r="TUB122" s="516"/>
      <c r="TUC122" s="516"/>
      <c r="TUD122" s="516"/>
      <c r="TUE122" s="516"/>
      <c r="TUF122" s="516"/>
      <c r="TUG122" s="516"/>
      <c r="TUH122" s="516"/>
      <c r="TUI122" s="516"/>
      <c r="TUJ122" s="516"/>
      <c r="TUK122" s="516"/>
      <c r="TUL122" s="516"/>
      <c r="TUM122" s="516"/>
      <c r="TUN122" s="516"/>
      <c r="TUO122" s="516"/>
      <c r="TUP122" s="516"/>
      <c r="TUQ122" s="516"/>
      <c r="TUR122" s="516"/>
      <c r="TUS122" s="516"/>
      <c r="TUT122" s="516"/>
      <c r="TUU122" s="516"/>
      <c r="TUV122" s="516"/>
      <c r="TUW122" s="516"/>
      <c r="TUX122" s="516"/>
      <c r="TUY122" s="516"/>
      <c r="TUZ122" s="516"/>
      <c r="TVA122" s="516"/>
      <c r="TVB122" s="516"/>
      <c r="TVC122" s="516"/>
      <c r="TVD122" s="516"/>
      <c r="TVE122" s="516"/>
      <c r="TVF122" s="516"/>
      <c r="TVG122" s="516"/>
      <c r="TVH122" s="516"/>
      <c r="TVI122" s="516"/>
      <c r="TVJ122" s="516"/>
      <c r="TVK122" s="516"/>
      <c r="TVL122" s="516"/>
      <c r="TVM122" s="516"/>
      <c r="TVN122" s="516"/>
      <c r="TVO122" s="516"/>
      <c r="TVP122" s="516"/>
      <c r="TVQ122" s="516"/>
      <c r="TVR122" s="516"/>
      <c r="TVS122" s="516"/>
      <c r="TVT122" s="516"/>
      <c r="TVU122" s="516"/>
      <c r="TVV122" s="516"/>
      <c r="TVW122" s="516"/>
      <c r="TVX122" s="516"/>
      <c r="TVY122" s="516"/>
      <c r="TVZ122" s="516"/>
      <c r="TWA122" s="516"/>
      <c r="TWB122" s="516"/>
      <c r="TWC122" s="516"/>
      <c r="TWD122" s="516"/>
      <c r="TWE122" s="516"/>
      <c r="TWF122" s="516"/>
      <c r="TWG122" s="516"/>
      <c r="TWH122" s="516"/>
      <c r="TWI122" s="516"/>
      <c r="TWJ122" s="516"/>
      <c r="TWK122" s="516"/>
      <c r="TWL122" s="516"/>
      <c r="TWM122" s="516"/>
      <c r="TWN122" s="516"/>
      <c r="TWO122" s="516"/>
      <c r="TWP122" s="516"/>
      <c r="TWQ122" s="516"/>
      <c r="TWR122" s="516"/>
      <c r="TWS122" s="516"/>
      <c r="TWT122" s="516"/>
      <c r="TWU122" s="516"/>
      <c r="TWV122" s="516"/>
      <c r="TWW122" s="516"/>
      <c r="TWX122" s="516"/>
      <c r="TWY122" s="516"/>
      <c r="TWZ122" s="516"/>
      <c r="TXA122" s="516"/>
      <c r="TXB122" s="516"/>
      <c r="TXC122" s="516"/>
      <c r="TXD122" s="516"/>
      <c r="TXE122" s="516"/>
      <c r="TXF122" s="516"/>
      <c r="TXG122" s="516"/>
      <c r="TXH122" s="516"/>
      <c r="TXI122" s="516"/>
      <c r="TXJ122" s="516"/>
      <c r="TXK122" s="516"/>
      <c r="TXL122" s="516"/>
      <c r="TXM122" s="516"/>
      <c r="TXN122" s="516"/>
      <c r="TXO122" s="516"/>
      <c r="TXP122" s="516"/>
      <c r="TXQ122" s="516"/>
      <c r="TXR122" s="516"/>
      <c r="TXS122" s="516"/>
      <c r="TXT122" s="516"/>
      <c r="TXU122" s="516"/>
      <c r="TXV122" s="516"/>
      <c r="TXW122" s="516"/>
      <c r="TXX122" s="516"/>
      <c r="TXY122" s="516"/>
      <c r="TXZ122" s="516"/>
      <c r="TYA122" s="516"/>
      <c r="TYB122" s="516"/>
      <c r="TYC122" s="516"/>
      <c r="TYD122" s="516"/>
      <c r="TYE122" s="516"/>
      <c r="TYF122" s="516"/>
      <c r="TYG122" s="516"/>
      <c r="TYH122" s="516"/>
      <c r="TYI122" s="516"/>
      <c r="TYJ122" s="516"/>
      <c r="TYK122" s="516"/>
      <c r="TYL122" s="516"/>
      <c r="TYM122" s="516"/>
      <c r="TYN122" s="516"/>
      <c r="TYO122" s="516"/>
      <c r="TYP122" s="516"/>
      <c r="TYQ122" s="516"/>
      <c r="TYR122" s="516"/>
      <c r="TYS122" s="516"/>
      <c r="TYT122" s="516"/>
      <c r="TYU122" s="516"/>
      <c r="TYV122" s="516"/>
      <c r="TYW122" s="516"/>
      <c r="TYX122" s="516"/>
      <c r="TYY122" s="516"/>
      <c r="TYZ122" s="516"/>
      <c r="TZA122" s="516"/>
      <c r="TZB122" s="516"/>
      <c r="TZC122" s="516"/>
      <c r="TZD122" s="516"/>
      <c r="TZE122" s="516"/>
      <c r="TZF122" s="516"/>
      <c r="TZG122" s="516"/>
      <c r="TZH122" s="516"/>
      <c r="TZI122" s="516"/>
      <c r="TZJ122" s="516"/>
      <c r="TZK122" s="516"/>
      <c r="TZL122" s="516"/>
      <c r="TZM122" s="516"/>
      <c r="TZN122" s="516"/>
      <c r="TZO122" s="516"/>
      <c r="TZP122" s="516"/>
      <c r="TZQ122" s="516"/>
      <c r="TZR122" s="516"/>
      <c r="TZS122" s="516"/>
      <c r="TZT122" s="516"/>
      <c r="TZU122" s="516"/>
      <c r="TZV122" s="516"/>
      <c r="TZW122" s="516"/>
      <c r="TZX122" s="516"/>
      <c r="TZY122" s="516"/>
      <c r="TZZ122" s="516"/>
      <c r="UAA122" s="516"/>
      <c r="UAB122" s="516"/>
      <c r="UAC122" s="516"/>
      <c r="UAD122" s="516"/>
      <c r="UAE122" s="516"/>
      <c r="UAF122" s="516"/>
      <c r="UAG122" s="516"/>
      <c r="UAH122" s="516"/>
      <c r="UAI122" s="516"/>
      <c r="UAJ122" s="516"/>
      <c r="UAK122" s="516"/>
      <c r="UAL122" s="516"/>
      <c r="UAM122" s="516"/>
      <c r="UAN122" s="516"/>
      <c r="UAO122" s="516"/>
      <c r="UAP122" s="516"/>
      <c r="UAQ122" s="516"/>
      <c r="UAR122" s="516"/>
      <c r="UAS122" s="516"/>
      <c r="UAT122" s="516"/>
      <c r="UAU122" s="516"/>
      <c r="UAV122" s="516"/>
      <c r="UAW122" s="516"/>
      <c r="UAX122" s="516"/>
      <c r="UAY122" s="516"/>
      <c r="UAZ122" s="516"/>
      <c r="UBA122" s="516"/>
      <c r="UBB122" s="516"/>
      <c r="UBC122" s="516"/>
      <c r="UBD122" s="516"/>
      <c r="UBE122" s="516"/>
      <c r="UBF122" s="516"/>
      <c r="UBG122" s="516"/>
      <c r="UBH122" s="516"/>
      <c r="UBI122" s="516"/>
      <c r="UBJ122" s="516"/>
      <c r="UBK122" s="516"/>
      <c r="UBL122" s="516"/>
      <c r="UBM122" s="516"/>
      <c r="UBN122" s="516"/>
      <c r="UBO122" s="516"/>
      <c r="UBP122" s="516"/>
      <c r="UBQ122" s="516"/>
      <c r="UBR122" s="516"/>
      <c r="UBS122" s="516"/>
      <c r="UBT122" s="516"/>
      <c r="UBU122" s="516"/>
      <c r="UBV122" s="516"/>
      <c r="UBW122" s="516"/>
      <c r="UBX122" s="516"/>
      <c r="UBY122" s="516"/>
      <c r="UBZ122" s="516"/>
      <c r="UCA122" s="516"/>
      <c r="UCB122" s="516"/>
      <c r="UCC122" s="516"/>
      <c r="UCD122" s="516"/>
      <c r="UCE122" s="516"/>
      <c r="UCF122" s="516"/>
      <c r="UCG122" s="516"/>
      <c r="UCH122" s="516"/>
      <c r="UCI122" s="516"/>
      <c r="UCJ122" s="516"/>
      <c r="UCK122" s="516"/>
      <c r="UCL122" s="516"/>
      <c r="UCM122" s="516"/>
      <c r="UCN122" s="516"/>
      <c r="UCO122" s="516"/>
      <c r="UCP122" s="516"/>
      <c r="UCQ122" s="516"/>
      <c r="UCR122" s="516"/>
      <c r="UCS122" s="516"/>
      <c r="UCT122" s="516"/>
      <c r="UCU122" s="516"/>
      <c r="UCV122" s="516"/>
      <c r="UCW122" s="516"/>
      <c r="UCX122" s="516"/>
      <c r="UCY122" s="516"/>
      <c r="UCZ122" s="516"/>
      <c r="UDA122" s="516"/>
      <c r="UDB122" s="516"/>
      <c r="UDC122" s="516"/>
      <c r="UDD122" s="516"/>
      <c r="UDE122" s="516"/>
      <c r="UDF122" s="516"/>
      <c r="UDG122" s="516"/>
      <c r="UDH122" s="516"/>
      <c r="UDI122" s="516"/>
      <c r="UDJ122" s="516"/>
      <c r="UDK122" s="516"/>
      <c r="UDL122" s="516"/>
      <c r="UDM122" s="516"/>
      <c r="UDN122" s="516"/>
      <c r="UDO122" s="516"/>
      <c r="UDP122" s="516"/>
      <c r="UDQ122" s="516"/>
      <c r="UDR122" s="516"/>
      <c r="UDS122" s="516"/>
      <c r="UDT122" s="516"/>
      <c r="UDU122" s="516"/>
      <c r="UDV122" s="516"/>
      <c r="UDW122" s="516"/>
      <c r="UDX122" s="516"/>
      <c r="UDY122" s="516"/>
      <c r="UDZ122" s="516"/>
      <c r="UEA122" s="516"/>
      <c r="UEB122" s="516"/>
      <c r="UEC122" s="516"/>
      <c r="UED122" s="516"/>
      <c r="UEE122" s="516"/>
      <c r="UEF122" s="516"/>
      <c r="UEG122" s="516"/>
      <c r="UEH122" s="516"/>
      <c r="UEI122" s="516"/>
      <c r="UEJ122" s="516"/>
      <c r="UEK122" s="516"/>
      <c r="UEL122" s="516"/>
      <c r="UEM122" s="516"/>
      <c r="UEN122" s="516"/>
      <c r="UEO122" s="516"/>
      <c r="UEP122" s="516"/>
      <c r="UEQ122" s="516"/>
      <c r="UER122" s="516"/>
      <c r="UES122" s="516"/>
      <c r="UET122" s="516"/>
      <c r="UEU122" s="516"/>
      <c r="UEV122" s="516"/>
      <c r="UEW122" s="516"/>
      <c r="UEX122" s="516"/>
      <c r="UEY122" s="516"/>
      <c r="UEZ122" s="516"/>
      <c r="UFA122" s="516"/>
      <c r="UFB122" s="516"/>
      <c r="UFC122" s="516"/>
      <c r="UFD122" s="516"/>
      <c r="UFE122" s="516"/>
      <c r="UFF122" s="516"/>
      <c r="UFG122" s="516"/>
      <c r="UFH122" s="516"/>
      <c r="UFI122" s="516"/>
      <c r="UFJ122" s="516"/>
      <c r="UFK122" s="516"/>
      <c r="UFL122" s="516"/>
      <c r="UFM122" s="516"/>
      <c r="UFN122" s="516"/>
      <c r="UFO122" s="516"/>
      <c r="UFP122" s="516"/>
      <c r="UFQ122" s="516"/>
      <c r="UFR122" s="516"/>
      <c r="UFS122" s="516"/>
      <c r="UFT122" s="516"/>
      <c r="UFU122" s="516"/>
      <c r="UFV122" s="516"/>
      <c r="UFW122" s="516"/>
      <c r="UFX122" s="516"/>
      <c r="UFY122" s="516"/>
      <c r="UFZ122" s="516"/>
      <c r="UGA122" s="516"/>
      <c r="UGB122" s="516"/>
      <c r="UGC122" s="516"/>
      <c r="UGD122" s="516"/>
      <c r="UGE122" s="516"/>
      <c r="UGF122" s="516"/>
      <c r="UGG122" s="516"/>
      <c r="UGH122" s="516"/>
      <c r="UGI122" s="516"/>
      <c r="UGJ122" s="516"/>
      <c r="UGK122" s="516"/>
      <c r="UGL122" s="516"/>
      <c r="UGM122" s="516"/>
      <c r="UGN122" s="516"/>
      <c r="UGO122" s="516"/>
      <c r="UGP122" s="516"/>
      <c r="UGQ122" s="516"/>
      <c r="UGR122" s="516"/>
      <c r="UGS122" s="516"/>
      <c r="UGT122" s="516"/>
      <c r="UGU122" s="516"/>
      <c r="UGV122" s="516"/>
      <c r="UGW122" s="516"/>
      <c r="UGX122" s="516"/>
      <c r="UGY122" s="516"/>
      <c r="UGZ122" s="516"/>
      <c r="UHA122" s="516"/>
      <c r="UHB122" s="516"/>
      <c r="UHC122" s="516"/>
      <c r="UHD122" s="516"/>
      <c r="UHE122" s="516"/>
      <c r="UHF122" s="516"/>
      <c r="UHG122" s="516"/>
      <c r="UHH122" s="516"/>
      <c r="UHI122" s="516"/>
      <c r="UHJ122" s="516"/>
      <c r="UHK122" s="516"/>
      <c r="UHL122" s="516"/>
      <c r="UHM122" s="516"/>
      <c r="UHN122" s="516"/>
      <c r="UHO122" s="516"/>
      <c r="UHP122" s="516"/>
      <c r="UHQ122" s="516"/>
      <c r="UHR122" s="516"/>
      <c r="UHS122" s="516"/>
      <c r="UHT122" s="516"/>
      <c r="UHU122" s="516"/>
      <c r="UHV122" s="516"/>
      <c r="UHW122" s="516"/>
      <c r="UHX122" s="516"/>
      <c r="UHY122" s="516"/>
      <c r="UHZ122" s="516"/>
      <c r="UIA122" s="516"/>
      <c r="UIB122" s="516"/>
      <c r="UIC122" s="516"/>
      <c r="UID122" s="516"/>
      <c r="UIE122" s="516"/>
      <c r="UIF122" s="516"/>
      <c r="UIG122" s="516"/>
      <c r="UIH122" s="516"/>
      <c r="UII122" s="516"/>
      <c r="UIJ122" s="516"/>
      <c r="UIK122" s="516"/>
      <c r="UIL122" s="516"/>
      <c r="UIM122" s="516"/>
      <c r="UIN122" s="516"/>
      <c r="UIO122" s="516"/>
      <c r="UIP122" s="516"/>
      <c r="UIQ122" s="516"/>
      <c r="UIR122" s="516"/>
      <c r="UIS122" s="516"/>
      <c r="UIT122" s="516"/>
      <c r="UIU122" s="516"/>
      <c r="UIV122" s="516"/>
      <c r="UIW122" s="516"/>
      <c r="UIX122" s="516"/>
      <c r="UIY122" s="516"/>
      <c r="UIZ122" s="516"/>
      <c r="UJA122" s="516"/>
      <c r="UJB122" s="516"/>
      <c r="UJC122" s="516"/>
      <c r="UJD122" s="516"/>
      <c r="UJE122" s="516"/>
      <c r="UJF122" s="516"/>
      <c r="UJG122" s="516"/>
      <c r="UJH122" s="516"/>
      <c r="UJI122" s="516"/>
      <c r="UJJ122" s="516"/>
      <c r="UJK122" s="516"/>
      <c r="UJL122" s="516"/>
      <c r="UJM122" s="516"/>
      <c r="UJN122" s="516"/>
      <c r="UJO122" s="516"/>
      <c r="UJP122" s="516"/>
      <c r="UJQ122" s="516"/>
      <c r="UJR122" s="516"/>
      <c r="UJS122" s="516"/>
      <c r="UJT122" s="516"/>
      <c r="UJU122" s="516"/>
      <c r="UJV122" s="516"/>
      <c r="UJW122" s="516"/>
      <c r="UJX122" s="516"/>
      <c r="UJY122" s="516"/>
      <c r="UJZ122" s="516"/>
      <c r="UKA122" s="516"/>
      <c r="UKB122" s="516"/>
      <c r="UKC122" s="516"/>
      <c r="UKD122" s="516"/>
      <c r="UKE122" s="516"/>
      <c r="UKF122" s="516"/>
      <c r="UKG122" s="516"/>
      <c r="UKH122" s="516"/>
      <c r="UKI122" s="516"/>
      <c r="UKJ122" s="516"/>
      <c r="UKK122" s="516"/>
      <c r="UKL122" s="516"/>
      <c r="UKM122" s="516"/>
      <c r="UKN122" s="516"/>
      <c r="UKO122" s="516"/>
      <c r="UKP122" s="516"/>
      <c r="UKQ122" s="516"/>
      <c r="UKR122" s="516"/>
      <c r="UKS122" s="516"/>
      <c r="UKT122" s="516"/>
      <c r="UKU122" s="516"/>
      <c r="UKV122" s="516"/>
      <c r="UKW122" s="516"/>
      <c r="UKX122" s="516"/>
      <c r="UKY122" s="516"/>
      <c r="UKZ122" s="516"/>
      <c r="ULA122" s="516"/>
      <c r="ULB122" s="516"/>
      <c r="ULC122" s="516"/>
      <c r="ULD122" s="516"/>
      <c r="ULE122" s="516"/>
      <c r="ULF122" s="516"/>
      <c r="ULG122" s="516"/>
      <c r="ULH122" s="516"/>
      <c r="ULI122" s="516"/>
      <c r="ULJ122" s="516"/>
      <c r="ULK122" s="516"/>
      <c r="ULL122" s="516"/>
      <c r="ULM122" s="516"/>
      <c r="ULN122" s="516"/>
      <c r="ULO122" s="516"/>
      <c r="ULP122" s="516"/>
      <c r="ULQ122" s="516"/>
      <c r="ULR122" s="516"/>
      <c r="ULS122" s="516"/>
      <c r="ULT122" s="516"/>
      <c r="ULU122" s="516"/>
      <c r="ULV122" s="516"/>
      <c r="ULW122" s="516"/>
      <c r="ULX122" s="516"/>
      <c r="ULY122" s="516"/>
      <c r="ULZ122" s="516"/>
      <c r="UMA122" s="516"/>
      <c r="UMB122" s="516"/>
      <c r="UMC122" s="516"/>
      <c r="UMD122" s="516"/>
      <c r="UME122" s="516"/>
      <c r="UMF122" s="516"/>
      <c r="UMG122" s="516"/>
      <c r="UMH122" s="516"/>
      <c r="UMI122" s="516"/>
      <c r="UMJ122" s="516"/>
      <c r="UMK122" s="516"/>
      <c r="UML122" s="516"/>
      <c r="UMM122" s="516"/>
      <c r="UMN122" s="516"/>
      <c r="UMO122" s="516"/>
      <c r="UMP122" s="516"/>
      <c r="UMQ122" s="516"/>
      <c r="UMR122" s="516"/>
      <c r="UMS122" s="516"/>
      <c r="UMT122" s="516"/>
      <c r="UMU122" s="516"/>
      <c r="UMV122" s="516"/>
      <c r="UMW122" s="516"/>
      <c r="UMX122" s="516"/>
      <c r="UMY122" s="516"/>
      <c r="UMZ122" s="516"/>
      <c r="UNA122" s="516"/>
      <c r="UNB122" s="516"/>
      <c r="UNC122" s="516"/>
      <c r="UND122" s="516"/>
      <c r="UNE122" s="516"/>
      <c r="UNF122" s="516"/>
      <c r="UNG122" s="516"/>
      <c r="UNH122" s="516"/>
      <c r="UNI122" s="516"/>
      <c r="UNJ122" s="516"/>
      <c r="UNK122" s="516"/>
      <c r="UNL122" s="516"/>
      <c r="UNM122" s="516"/>
      <c r="UNN122" s="516"/>
      <c r="UNO122" s="516"/>
      <c r="UNP122" s="516"/>
      <c r="UNQ122" s="516"/>
      <c r="UNR122" s="516"/>
      <c r="UNS122" s="516"/>
      <c r="UNT122" s="516"/>
      <c r="UNU122" s="516"/>
      <c r="UNV122" s="516"/>
      <c r="UNW122" s="516"/>
      <c r="UNX122" s="516"/>
      <c r="UNY122" s="516"/>
      <c r="UNZ122" s="516"/>
      <c r="UOA122" s="516"/>
      <c r="UOB122" s="516"/>
      <c r="UOC122" s="516"/>
      <c r="UOD122" s="516"/>
      <c r="UOE122" s="516"/>
      <c r="UOF122" s="516"/>
      <c r="UOG122" s="516"/>
      <c r="UOH122" s="516"/>
      <c r="UOI122" s="516"/>
      <c r="UOJ122" s="516"/>
      <c r="UOK122" s="516"/>
      <c r="UOL122" s="516"/>
      <c r="UOM122" s="516"/>
      <c r="UON122" s="516"/>
      <c r="UOO122" s="516"/>
      <c r="UOP122" s="516"/>
      <c r="UOQ122" s="516"/>
      <c r="UOR122" s="516"/>
      <c r="UOS122" s="516"/>
      <c r="UOT122" s="516"/>
      <c r="UOU122" s="516"/>
      <c r="UOV122" s="516"/>
      <c r="UOW122" s="516"/>
      <c r="UOX122" s="516"/>
      <c r="UOY122" s="516"/>
      <c r="UOZ122" s="516"/>
      <c r="UPA122" s="516"/>
      <c r="UPB122" s="516"/>
      <c r="UPC122" s="516"/>
      <c r="UPD122" s="516"/>
      <c r="UPE122" s="516"/>
      <c r="UPF122" s="516"/>
      <c r="UPG122" s="516"/>
      <c r="UPH122" s="516"/>
      <c r="UPI122" s="516"/>
      <c r="UPJ122" s="516"/>
      <c r="UPK122" s="516"/>
      <c r="UPL122" s="516"/>
      <c r="UPM122" s="516"/>
      <c r="UPN122" s="516"/>
      <c r="UPO122" s="516"/>
      <c r="UPP122" s="516"/>
      <c r="UPQ122" s="516"/>
      <c r="UPR122" s="516"/>
      <c r="UPS122" s="516"/>
      <c r="UPT122" s="516"/>
      <c r="UPU122" s="516"/>
      <c r="UPV122" s="516"/>
      <c r="UPW122" s="516"/>
      <c r="UPX122" s="516"/>
      <c r="UPY122" s="516"/>
      <c r="UPZ122" s="516"/>
      <c r="UQA122" s="516"/>
      <c r="UQB122" s="516"/>
      <c r="UQC122" s="516"/>
      <c r="UQD122" s="516"/>
      <c r="UQE122" s="516"/>
      <c r="UQF122" s="516"/>
      <c r="UQG122" s="516"/>
      <c r="UQH122" s="516"/>
      <c r="UQI122" s="516"/>
      <c r="UQJ122" s="516"/>
      <c r="UQK122" s="516"/>
      <c r="UQL122" s="516"/>
      <c r="UQM122" s="516"/>
      <c r="UQN122" s="516"/>
      <c r="UQO122" s="516"/>
      <c r="UQP122" s="516"/>
      <c r="UQQ122" s="516"/>
      <c r="UQR122" s="516"/>
      <c r="UQS122" s="516"/>
      <c r="UQT122" s="516"/>
      <c r="UQU122" s="516"/>
      <c r="UQV122" s="516"/>
      <c r="UQW122" s="516"/>
      <c r="UQX122" s="516"/>
      <c r="UQY122" s="516"/>
      <c r="UQZ122" s="516"/>
      <c r="URA122" s="516"/>
      <c r="URB122" s="516"/>
      <c r="URC122" s="516"/>
      <c r="URD122" s="516"/>
      <c r="URE122" s="516"/>
      <c r="URF122" s="516"/>
      <c r="URG122" s="516"/>
      <c r="URH122" s="516"/>
      <c r="URI122" s="516"/>
      <c r="URJ122" s="516"/>
      <c r="URK122" s="516"/>
      <c r="URL122" s="516"/>
      <c r="URM122" s="516"/>
      <c r="URN122" s="516"/>
      <c r="URO122" s="516"/>
      <c r="URP122" s="516"/>
      <c r="URQ122" s="516"/>
      <c r="URR122" s="516"/>
      <c r="URS122" s="516"/>
      <c r="URT122" s="516"/>
      <c r="URU122" s="516"/>
      <c r="URV122" s="516"/>
      <c r="URW122" s="516"/>
      <c r="URX122" s="516"/>
      <c r="URY122" s="516"/>
      <c r="URZ122" s="516"/>
      <c r="USA122" s="516"/>
      <c r="USB122" s="516"/>
      <c r="USC122" s="516"/>
      <c r="USD122" s="516"/>
      <c r="USE122" s="516"/>
      <c r="USF122" s="516"/>
      <c r="USG122" s="516"/>
      <c r="USH122" s="516"/>
      <c r="USI122" s="516"/>
      <c r="USJ122" s="516"/>
      <c r="USK122" s="516"/>
      <c r="USL122" s="516"/>
      <c r="USM122" s="516"/>
      <c r="USN122" s="516"/>
      <c r="USO122" s="516"/>
      <c r="USP122" s="516"/>
      <c r="USQ122" s="516"/>
      <c r="USR122" s="516"/>
      <c r="USS122" s="516"/>
      <c r="UST122" s="516"/>
      <c r="USU122" s="516"/>
      <c r="USV122" s="516"/>
      <c r="USW122" s="516"/>
      <c r="USX122" s="516"/>
      <c r="USY122" s="516"/>
      <c r="USZ122" s="516"/>
      <c r="UTA122" s="516"/>
      <c r="UTB122" s="516"/>
      <c r="UTC122" s="516"/>
      <c r="UTD122" s="516"/>
      <c r="UTE122" s="516"/>
      <c r="UTF122" s="516"/>
      <c r="UTG122" s="516"/>
      <c r="UTH122" s="516"/>
      <c r="UTI122" s="516"/>
      <c r="UTJ122" s="516"/>
      <c r="UTK122" s="516"/>
      <c r="UTL122" s="516"/>
      <c r="UTM122" s="516"/>
      <c r="UTN122" s="516"/>
      <c r="UTO122" s="516"/>
      <c r="UTP122" s="516"/>
      <c r="UTQ122" s="516"/>
      <c r="UTR122" s="516"/>
      <c r="UTS122" s="516"/>
      <c r="UTT122" s="516"/>
      <c r="UTU122" s="516"/>
      <c r="UTV122" s="516"/>
      <c r="UTW122" s="516"/>
      <c r="UTX122" s="516"/>
      <c r="UTY122" s="516"/>
      <c r="UTZ122" s="516"/>
      <c r="UUA122" s="516"/>
      <c r="UUB122" s="516"/>
      <c r="UUC122" s="516"/>
      <c r="UUD122" s="516"/>
      <c r="UUE122" s="516"/>
      <c r="UUF122" s="516"/>
      <c r="UUG122" s="516"/>
      <c r="UUH122" s="516"/>
      <c r="UUI122" s="516"/>
      <c r="UUJ122" s="516"/>
      <c r="UUK122" s="516"/>
      <c r="UUL122" s="516"/>
      <c r="UUM122" s="516"/>
      <c r="UUN122" s="516"/>
      <c r="UUO122" s="516"/>
      <c r="UUP122" s="516"/>
      <c r="UUQ122" s="516"/>
      <c r="UUR122" s="516"/>
      <c r="UUS122" s="516"/>
      <c r="UUT122" s="516"/>
      <c r="UUU122" s="516"/>
      <c r="UUV122" s="516"/>
      <c r="UUW122" s="516"/>
      <c r="UUX122" s="516"/>
      <c r="UUY122" s="516"/>
      <c r="UUZ122" s="516"/>
      <c r="UVA122" s="516"/>
      <c r="UVB122" s="516"/>
      <c r="UVC122" s="516"/>
      <c r="UVD122" s="516"/>
      <c r="UVE122" s="516"/>
      <c r="UVF122" s="516"/>
      <c r="UVG122" s="516"/>
      <c r="UVH122" s="516"/>
      <c r="UVI122" s="516"/>
      <c r="UVJ122" s="516"/>
      <c r="UVK122" s="516"/>
      <c r="UVL122" s="516"/>
      <c r="UVM122" s="516"/>
      <c r="UVN122" s="516"/>
      <c r="UVO122" s="516"/>
      <c r="UVP122" s="516"/>
      <c r="UVQ122" s="516"/>
      <c r="UVR122" s="516"/>
      <c r="UVS122" s="516"/>
      <c r="UVT122" s="516"/>
      <c r="UVU122" s="516"/>
      <c r="UVV122" s="516"/>
      <c r="UVW122" s="516"/>
      <c r="UVX122" s="516"/>
      <c r="UVY122" s="516"/>
      <c r="UVZ122" s="516"/>
      <c r="UWA122" s="516"/>
      <c r="UWB122" s="516"/>
      <c r="UWC122" s="516"/>
      <c r="UWD122" s="516"/>
      <c r="UWE122" s="516"/>
      <c r="UWF122" s="516"/>
      <c r="UWG122" s="516"/>
      <c r="UWH122" s="516"/>
      <c r="UWI122" s="516"/>
      <c r="UWJ122" s="516"/>
      <c r="UWK122" s="516"/>
      <c r="UWL122" s="516"/>
      <c r="UWM122" s="516"/>
      <c r="UWN122" s="516"/>
      <c r="UWO122" s="516"/>
      <c r="UWP122" s="516"/>
      <c r="UWQ122" s="516"/>
      <c r="UWR122" s="516"/>
      <c r="UWS122" s="516"/>
      <c r="UWT122" s="516"/>
      <c r="UWU122" s="516"/>
      <c r="UWV122" s="516"/>
      <c r="UWW122" s="516"/>
      <c r="UWX122" s="516"/>
      <c r="UWY122" s="516"/>
      <c r="UWZ122" s="516"/>
      <c r="UXA122" s="516"/>
      <c r="UXB122" s="516"/>
      <c r="UXC122" s="516"/>
      <c r="UXD122" s="516"/>
      <c r="UXE122" s="516"/>
      <c r="UXF122" s="516"/>
      <c r="UXG122" s="516"/>
      <c r="UXH122" s="516"/>
      <c r="UXI122" s="516"/>
      <c r="UXJ122" s="516"/>
      <c r="UXK122" s="516"/>
      <c r="UXL122" s="516"/>
      <c r="UXM122" s="516"/>
      <c r="UXN122" s="516"/>
      <c r="UXO122" s="516"/>
      <c r="UXP122" s="516"/>
      <c r="UXQ122" s="516"/>
      <c r="UXR122" s="516"/>
      <c r="UXS122" s="516"/>
      <c r="UXT122" s="516"/>
      <c r="UXU122" s="516"/>
      <c r="UXV122" s="516"/>
      <c r="UXW122" s="516"/>
      <c r="UXX122" s="516"/>
      <c r="UXY122" s="516"/>
      <c r="UXZ122" s="516"/>
      <c r="UYA122" s="516"/>
      <c r="UYB122" s="516"/>
      <c r="UYC122" s="516"/>
      <c r="UYD122" s="516"/>
      <c r="UYE122" s="516"/>
      <c r="UYF122" s="516"/>
      <c r="UYG122" s="516"/>
      <c r="UYH122" s="516"/>
      <c r="UYI122" s="516"/>
      <c r="UYJ122" s="516"/>
      <c r="UYK122" s="516"/>
      <c r="UYL122" s="516"/>
      <c r="UYM122" s="516"/>
      <c r="UYN122" s="516"/>
      <c r="UYO122" s="516"/>
      <c r="UYP122" s="516"/>
      <c r="UYQ122" s="516"/>
      <c r="UYR122" s="516"/>
      <c r="UYS122" s="516"/>
      <c r="UYT122" s="516"/>
      <c r="UYU122" s="516"/>
      <c r="UYV122" s="516"/>
      <c r="UYW122" s="516"/>
      <c r="UYX122" s="516"/>
      <c r="UYY122" s="516"/>
      <c r="UYZ122" s="516"/>
      <c r="UZA122" s="516"/>
      <c r="UZB122" s="516"/>
      <c r="UZC122" s="516"/>
      <c r="UZD122" s="516"/>
      <c r="UZE122" s="516"/>
      <c r="UZF122" s="516"/>
      <c r="UZG122" s="516"/>
      <c r="UZH122" s="516"/>
      <c r="UZI122" s="516"/>
      <c r="UZJ122" s="516"/>
      <c r="UZK122" s="516"/>
      <c r="UZL122" s="516"/>
      <c r="UZM122" s="516"/>
      <c r="UZN122" s="516"/>
      <c r="UZO122" s="516"/>
      <c r="UZP122" s="516"/>
      <c r="UZQ122" s="516"/>
      <c r="UZR122" s="516"/>
      <c r="UZS122" s="516"/>
      <c r="UZT122" s="516"/>
      <c r="UZU122" s="516"/>
      <c r="UZV122" s="516"/>
      <c r="UZW122" s="516"/>
      <c r="UZX122" s="516"/>
      <c r="UZY122" s="516"/>
      <c r="UZZ122" s="516"/>
      <c r="VAA122" s="516"/>
      <c r="VAB122" s="516"/>
      <c r="VAC122" s="516"/>
      <c r="VAD122" s="516"/>
      <c r="VAE122" s="516"/>
      <c r="VAF122" s="516"/>
      <c r="VAG122" s="516"/>
      <c r="VAH122" s="516"/>
      <c r="VAI122" s="516"/>
      <c r="VAJ122" s="516"/>
      <c r="VAK122" s="516"/>
      <c r="VAL122" s="516"/>
      <c r="VAM122" s="516"/>
      <c r="VAN122" s="516"/>
      <c r="VAO122" s="516"/>
      <c r="VAP122" s="516"/>
      <c r="VAQ122" s="516"/>
      <c r="VAR122" s="516"/>
      <c r="VAS122" s="516"/>
      <c r="VAT122" s="516"/>
      <c r="VAU122" s="516"/>
      <c r="VAV122" s="516"/>
      <c r="VAW122" s="516"/>
      <c r="VAX122" s="516"/>
      <c r="VAY122" s="516"/>
      <c r="VAZ122" s="516"/>
      <c r="VBA122" s="516"/>
      <c r="VBB122" s="516"/>
      <c r="VBC122" s="516"/>
      <c r="VBD122" s="516"/>
      <c r="VBE122" s="516"/>
      <c r="VBF122" s="516"/>
      <c r="VBG122" s="516"/>
      <c r="VBH122" s="516"/>
      <c r="VBI122" s="516"/>
      <c r="VBJ122" s="516"/>
      <c r="VBK122" s="516"/>
      <c r="VBL122" s="516"/>
      <c r="VBM122" s="516"/>
      <c r="VBN122" s="516"/>
      <c r="VBO122" s="516"/>
      <c r="VBP122" s="516"/>
      <c r="VBQ122" s="516"/>
      <c r="VBR122" s="516"/>
      <c r="VBS122" s="516"/>
      <c r="VBT122" s="516"/>
      <c r="VBU122" s="516"/>
      <c r="VBV122" s="516"/>
      <c r="VBW122" s="516"/>
      <c r="VBX122" s="516"/>
      <c r="VBY122" s="516"/>
      <c r="VBZ122" s="516"/>
      <c r="VCA122" s="516"/>
      <c r="VCB122" s="516"/>
      <c r="VCC122" s="516"/>
      <c r="VCD122" s="516"/>
      <c r="VCE122" s="516"/>
      <c r="VCF122" s="516"/>
      <c r="VCG122" s="516"/>
      <c r="VCH122" s="516"/>
      <c r="VCI122" s="516"/>
      <c r="VCJ122" s="516"/>
      <c r="VCK122" s="516"/>
      <c r="VCL122" s="516"/>
      <c r="VCM122" s="516"/>
      <c r="VCN122" s="516"/>
      <c r="VCO122" s="516"/>
      <c r="VCP122" s="516"/>
      <c r="VCQ122" s="516"/>
      <c r="VCR122" s="516"/>
      <c r="VCS122" s="516"/>
      <c r="VCT122" s="516"/>
      <c r="VCU122" s="516"/>
      <c r="VCV122" s="516"/>
      <c r="VCW122" s="516"/>
      <c r="VCX122" s="516"/>
      <c r="VCY122" s="516"/>
      <c r="VCZ122" s="516"/>
      <c r="VDA122" s="516"/>
      <c r="VDB122" s="516"/>
      <c r="VDC122" s="516"/>
      <c r="VDD122" s="516"/>
      <c r="VDE122" s="516"/>
      <c r="VDF122" s="516"/>
      <c r="VDG122" s="516"/>
      <c r="VDH122" s="516"/>
      <c r="VDI122" s="516"/>
      <c r="VDJ122" s="516"/>
      <c r="VDK122" s="516"/>
      <c r="VDL122" s="516"/>
      <c r="VDM122" s="516"/>
      <c r="VDN122" s="516"/>
      <c r="VDO122" s="516"/>
      <c r="VDP122" s="516"/>
      <c r="VDQ122" s="516"/>
      <c r="VDR122" s="516"/>
      <c r="VDS122" s="516"/>
      <c r="VDT122" s="516"/>
      <c r="VDU122" s="516"/>
      <c r="VDV122" s="516"/>
      <c r="VDW122" s="516"/>
      <c r="VDX122" s="516"/>
      <c r="VDY122" s="516"/>
      <c r="VDZ122" s="516"/>
      <c r="VEA122" s="516"/>
      <c r="VEB122" s="516"/>
      <c r="VEC122" s="516"/>
      <c r="VED122" s="516"/>
      <c r="VEE122" s="516"/>
      <c r="VEF122" s="516"/>
      <c r="VEG122" s="516"/>
      <c r="VEH122" s="516"/>
      <c r="VEI122" s="516"/>
      <c r="VEJ122" s="516"/>
      <c r="VEK122" s="516"/>
      <c r="VEL122" s="516"/>
      <c r="VEM122" s="516"/>
      <c r="VEN122" s="516"/>
      <c r="VEO122" s="516"/>
      <c r="VEP122" s="516"/>
      <c r="VEQ122" s="516"/>
      <c r="VER122" s="516"/>
      <c r="VES122" s="516"/>
      <c r="VET122" s="516"/>
      <c r="VEU122" s="516"/>
      <c r="VEV122" s="516"/>
      <c r="VEW122" s="516"/>
      <c r="VEX122" s="516"/>
      <c r="VEY122" s="516"/>
      <c r="VEZ122" s="516"/>
      <c r="VFA122" s="516"/>
      <c r="VFB122" s="516"/>
      <c r="VFC122" s="516"/>
      <c r="VFD122" s="516"/>
      <c r="VFE122" s="516"/>
      <c r="VFF122" s="516"/>
      <c r="VFG122" s="516"/>
      <c r="VFH122" s="516"/>
      <c r="VFI122" s="516"/>
      <c r="VFJ122" s="516"/>
      <c r="VFK122" s="516"/>
      <c r="VFL122" s="516"/>
      <c r="VFM122" s="516"/>
      <c r="VFN122" s="516"/>
      <c r="VFO122" s="516"/>
      <c r="VFP122" s="516"/>
      <c r="VFQ122" s="516"/>
      <c r="VFR122" s="516"/>
      <c r="VFS122" s="516"/>
      <c r="VFT122" s="516"/>
      <c r="VFU122" s="516"/>
      <c r="VFV122" s="516"/>
      <c r="VFW122" s="516"/>
      <c r="VFX122" s="516"/>
      <c r="VFY122" s="516"/>
      <c r="VFZ122" s="516"/>
      <c r="VGA122" s="516"/>
      <c r="VGB122" s="516"/>
      <c r="VGC122" s="516"/>
      <c r="VGD122" s="516"/>
      <c r="VGE122" s="516"/>
      <c r="VGF122" s="516"/>
      <c r="VGG122" s="516"/>
      <c r="VGH122" s="516"/>
      <c r="VGI122" s="516"/>
      <c r="VGJ122" s="516"/>
      <c r="VGK122" s="516"/>
      <c r="VGL122" s="516"/>
      <c r="VGM122" s="516"/>
      <c r="VGN122" s="516"/>
      <c r="VGO122" s="516"/>
      <c r="VGP122" s="516"/>
      <c r="VGQ122" s="516"/>
      <c r="VGR122" s="516"/>
      <c r="VGS122" s="516"/>
      <c r="VGT122" s="516"/>
      <c r="VGU122" s="516"/>
      <c r="VGV122" s="516"/>
      <c r="VGW122" s="516"/>
      <c r="VGX122" s="516"/>
      <c r="VGY122" s="516"/>
      <c r="VGZ122" s="516"/>
      <c r="VHA122" s="516"/>
      <c r="VHB122" s="516"/>
      <c r="VHC122" s="516"/>
      <c r="VHD122" s="516"/>
      <c r="VHE122" s="516"/>
      <c r="VHF122" s="516"/>
      <c r="VHG122" s="516"/>
      <c r="VHH122" s="516"/>
      <c r="VHI122" s="516"/>
      <c r="VHJ122" s="516"/>
      <c r="VHK122" s="516"/>
      <c r="VHL122" s="516"/>
      <c r="VHM122" s="516"/>
      <c r="VHN122" s="516"/>
      <c r="VHO122" s="516"/>
      <c r="VHP122" s="516"/>
      <c r="VHQ122" s="516"/>
      <c r="VHR122" s="516"/>
      <c r="VHS122" s="516"/>
      <c r="VHT122" s="516"/>
      <c r="VHU122" s="516"/>
      <c r="VHV122" s="516"/>
      <c r="VHW122" s="516"/>
      <c r="VHX122" s="516"/>
      <c r="VHY122" s="516"/>
      <c r="VHZ122" s="516"/>
      <c r="VIA122" s="516"/>
      <c r="VIB122" s="516"/>
      <c r="VIC122" s="516"/>
      <c r="VID122" s="516"/>
      <c r="VIE122" s="516"/>
      <c r="VIF122" s="516"/>
      <c r="VIG122" s="516"/>
      <c r="VIH122" s="516"/>
      <c r="VII122" s="516"/>
      <c r="VIJ122" s="516"/>
      <c r="VIK122" s="516"/>
      <c r="VIL122" s="516"/>
      <c r="VIM122" s="516"/>
      <c r="VIN122" s="516"/>
      <c r="VIO122" s="516"/>
      <c r="VIP122" s="516"/>
      <c r="VIQ122" s="516"/>
      <c r="VIR122" s="516"/>
      <c r="VIS122" s="516"/>
      <c r="VIT122" s="516"/>
      <c r="VIU122" s="516"/>
      <c r="VIV122" s="516"/>
      <c r="VIW122" s="516"/>
      <c r="VIX122" s="516"/>
      <c r="VIY122" s="516"/>
      <c r="VIZ122" s="516"/>
      <c r="VJA122" s="516"/>
      <c r="VJB122" s="516"/>
      <c r="VJC122" s="516"/>
      <c r="VJD122" s="516"/>
      <c r="VJE122" s="516"/>
      <c r="VJF122" s="516"/>
      <c r="VJG122" s="516"/>
      <c r="VJH122" s="516"/>
      <c r="VJI122" s="516"/>
      <c r="VJJ122" s="516"/>
      <c r="VJK122" s="516"/>
      <c r="VJL122" s="516"/>
      <c r="VJM122" s="516"/>
      <c r="VJN122" s="516"/>
      <c r="VJO122" s="516"/>
      <c r="VJP122" s="516"/>
      <c r="VJQ122" s="516"/>
      <c r="VJR122" s="516"/>
      <c r="VJS122" s="516"/>
      <c r="VJT122" s="516"/>
      <c r="VJU122" s="516"/>
      <c r="VJV122" s="516"/>
      <c r="VJW122" s="516"/>
      <c r="VJX122" s="516"/>
      <c r="VJY122" s="516"/>
      <c r="VJZ122" s="516"/>
      <c r="VKA122" s="516"/>
      <c r="VKB122" s="516"/>
      <c r="VKC122" s="516"/>
      <c r="VKD122" s="516"/>
      <c r="VKE122" s="516"/>
      <c r="VKF122" s="516"/>
      <c r="VKG122" s="516"/>
      <c r="VKH122" s="516"/>
      <c r="VKI122" s="516"/>
      <c r="VKJ122" s="516"/>
      <c r="VKK122" s="516"/>
      <c r="VKL122" s="516"/>
      <c r="VKM122" s="516"/>
      <c r="VKN122" s="516"/>
      <c r="VKO122" s="516"/>
      <c r="VKP122" s="516"/>
      <c r="VKQ122" s="516"/>
      <c r="VKR122" s="516"/>
      <c r="VKS122" s="516"/>
      <c r="VKT122" s="516"/>
      <c r="VKU122" s="516"/>
      <c r="VKV122" s="516"/>
      <c r="VKW122" s="516"/>
      <c r="VKX122" s="516"/>
      <c r="VKY122" s="516"/>
      <c r="VKZ122" s="516"/>
      <c r="VLA122" s="516"/>
      <c r="VLB122" s="516"/>
      <c r="VLC122" s="516"/>
      <c r="VLD122" s="516"/>
      <c r="VLE122" s="516"/>
      <c r="VLF122" s="516"/>
      <c r="VLG122" s="516"/>
      <c r="VLH122" s="516"/>
      <c r="VLI122" s="516"/>
      <c r="VLJ122" s="516"/>
      <c r="VLK122" s="516"/>
      <c r="VLL122" s="516"/>
      <c r="VLM122" s="516"/>
      <c r="VLN122" s="516"/>
      <c r="VLO122" s="516"/>
      <c r="VLP122" s="516"/>
      <c r="VLQ122" s="516"/>
      <c r="VLR122" s="516"/>
      <c r="VLS122" s="516"/>
      <c r="VLT122" s="516"/>
      <c r="VLU122" s="516"/>
      <c r="VLV122" s="516"/>
      <c r="VLW122" s="516"/>
      <c r="VLX122" s="516"/>
      <c r="VLY122" s="516"/>
      <c r="VLZ122" s="516"/>
      <c r="VMA122" s="516"/>
      <c r="VMB122" s="516"/>
      <c r="VMC122" s="516"/>
      <c r="VMD122" s="516"/>
      <c r="VME122" s="516"/>
      <c r="VMF122" s="516"/>
      <c r="VMG122" s="516"/>
      <c r="VMH122" s="516"/>
      <c r="VMI122" s="516"/>
      <c r="VMJ122" s="516"/>
      <c r="VMK122" s="516"/>
      <c r="VML122" s="516"/>
      <c r="VMM122" s="516"/>
      <c r="VMN122" s="516"/>
      <c r="VMO122" s="516"/>
      <c r="VMP122" s="516"/>
      <c r="VMQ122" s="516"/>
      <c r="VMR122" s="516"/>
      <c r="VMS122" s="516"/>
      <c r="VMT122" s="516"/>
      <c r="VMU122" s="516"/>
      <c r="VMV122" s="516"/>
      <c r="VMW122" s="516"/>
      <c r="VMX122" s="516"/>
      <c r="VMY122" s="516"/>
      <c r="VMZ122" s="516"/>
      <c r="VNA122" s="516"/>
      <c r="VNB122" s="516"/>
      <c r="VNC122" s="516"/>
      <c r="VND122" s="516"/>
      <c r="VNE122" s="516"/>
      <c r="VNF122" s="516"/>
      <c r="VNG122" s="516"/>
      <c r="VNH122" s="516"/>
      <c r="VNI122" s="516"/>
      <c r="VNJ122" s="516"/>
      <c r="VNK122" s="516"/>
      <c r="VNL122" s="516"/>
      <c r="VNM122" s="516"/>
      <c r="VNN122" s="516"/>
      <c r="VNO122" s="516"/>
      <c r="VNP122" s="516"/>
      <c r="VNQ122" s="516"/>
      <c r="VNR122" s="516"/>
      <c r="VNS122" s="516"/>
      <c r="VNT122" s="516"/>
      <c r="VNU122" s="516"/>
      <c r="VNV122" s="516"/>
      <c r="VNW122" s="516"/>
      <c r="VNX122" s="516"/>
      <c r="VNY122" s="516"/>
      <c r="VNZ122" s="516"/>
      <c r="VOA122" s="516"/>
      <c r="VOB122" s="516"/>
      <c r="VOC122" s="516"/>
      <c r="VOD122" s="516"/>
      <c r="VOE122" s="516"/>
      <c r="VOF122" s="516"/>
      <c r="VOG122" s="516"/>
      <c r="VOH122" s="516"/>
      <c r="VOI122" s="516"/>
      <c r="VOJ122" s="516"/>
      <c r="VOK122" s="516"/>
      <c r="VOL122" s="516"/>
      <c r="VOM122" s="516"/>
      <c r="VON122" s="516"/>
      <c r="VOO122" s="516"/>
      <c r="VOP122" s="516"/>
      <c r="VOQ122" s="516"/>
      <c r="VOR122" s="516"/>
      <c r="VOS122" s="516"/>
      <c r="VOT122" s="516"/>
      <c r="VOU122" s="516"/>
      <c r="VOV122" s="516"/>
      <c r="VOW122" s="516"/>
      <c r="VOX122" s="516"/>
      <c r="VOY122" s="516"/>
      <c r="VOZ122" s="516"/>
      <c r="VPA122" s="516"/>
      <c r="VPB122" s="516"/>
      <c r="VPC122" s="516"/>
      <c r="VPD122" s="516"/>
      <c r="VPE122" s="516"/>
      <c r="VPF122" s="516"/>
      <c r="VPG122" s="516"/>
      <c r="VPH122" s="516"/>
      <c r="VPI122" s="516"/>
      <c r="VPJ122" s="516"/>
      <c r="VPK122" s="516"/>
      <c r="VPL122" s="516"/>
      <c r="VPM122" s="516"/>
      <c r="VPN122" s="516"/>
      <c r="VPO122" s="516"/>
      <c r="VPP122" s="516"/>
      <c r="VPQ122" s="516"/>
      <c r="VPR122" s="516"/>
      <c r="VPS122" s="516"/>
      <c r="VPT122" s="516"/>
      <c r="VPU122" s="516"/>
      <c r="VPV122" s="516"/>
      <c r="VPW122" s="516"/>
      <c r="VPX122" s="516"/>
      <c r="VPY122" s="516"/>
      <c r="VPZ122" s="516"/>
      <c r="VQA122" s="516"/>
      <c r="VQB122" s="516"/>
      <c r="VQC122" s="516"/>
      <c r="VQD122" s="516"/>
      <c r="VQE122" s="516"/>
      <c r="VQF122" s="516"/>
      <c r="VQG122" s="516"/>
      <c r="VQH122" s="516"/>
      <c r="VQI122" s="516"/>
      <c r="VQJ122" s="516"/>
      <c r="VQK122" s="516"/>
      <c r="VQL122" s="516"/>
      <c r="VQM122" s="516"/>
      <c r="VQN122" s="516"/>
      <c r="VQO122" s="516"/>
      <c r="VQP122" s="516"/>
      <c r="VQQ122" s="516"/>
      <c r="VQR122" s="516"/>
      <c r="VQS122" s="516"/>
      <c r="VQT122" s="516"/>
      <c r="VQU122" s="516"/>
      <c r="VQV122" s="516"/>
      <c r="VQW122" s="516"/>
      <c r="VQX122" s="516"/>
      <c r="VQY122" s="516"/>
      <c r="VQZ122" s="516"/>
      <c r="VRA122" s="516"/>
      <c r="VRB122" s="516"/>
      <c r="VRC122" s="516"/>
      <c r="VRD122" s="516"/>
      <c r="VRE122" s="516"/>
      <c r="VRF122" s="516"/>
      <c r="VRG122" s="516"/>
      <c r="VRH122" s="516"/>
      <c r="VRI122" s="516"/>
      <c r="VRJ122" s="516"/>
      <c r="VRK122" s="516"/>
      <c r="VRL122" s="516"/>
      <c r="VRM122" s="516"/>
      <c r="VRN122" s="516"/>
      <c r="VRO122" s="516"/>
      <c r="VRP122" s="516"/>
      <c r="VRQ122" s="516"/>
      <c r="VRR122" s="516"/>
      <c r="VRS122" s="516"/>
      <c r="VRT122" s="516"/>
      <c r="VRU122" s="516"/>
      <c r="VRV122" s="516"/>
      <c r="VRW122" s="516"/>
      <c r="VRX122" s="516"/>
      <c r="VRY122" s="516"/>
      <c r="VRZ122" s="516"/>
      <c r="VSA122" s="516"/>
      <c r="VSB122" s="516"/>
      <c r="VSC122" s="516"/>
      <c r="VSD122" s="516"/>
      <c r="VSE122" s="516"/>
      <c r="VSF122" s="516"/>
      <c r="VSG122" s="516"/>
      <c r="VSH122" s="516"/>
      <c r="VSI122" s="516"/>
      <c r="VSJ122" s="516"/>
      <c r="VSK122" s="516"/>
      <c r="VSL122" s="516"/>
      <c r="VSM122" s="516"/>
      <c r="VSN122" s="516"/>
      <c r="VSO122" s="516"/>
      <c r="VSP122" s="516"/>
      <c r="VSQ122" s="516"/>
      <c r="VSR122" s="516"/>
      <c r="VSS122" s="516"/>
      <c r="VST122" s="516"/>
      <c r="VSU122" s="516"/>
      <c r="VSV122" s="516"/>
      <c r="VSW122" s="516"/>
      <c r="VSX122" s="516"/>
      <c r="VSY122" s="516"/>
      <c r="VSZ122" s="516"/>
      <c r="VTA122" s="516"/>
      <c r="VTB122" s="516"/>
      <c r="VTC122" s="516"/>
      <c r="VTD122" s="516"/>
      <c r="VTE122" s="516"/>
      <c r="VTF122" s="516"/>
      <c r="VTG122" s="516"/>
      <c r="VTH122" s="516"/>
      <c r="VTI122" s="516"/>
      <c r="VTJ122" s="516"/>
      <c r="VTK122" s="516"/>
      <c r="VTL122" s="516"/>
      <c r="VTM122" s="516"/>
      <c r="VTN122" s="516"/>
      <c r="VTO122" s="516"/>
      <c r="VTP122" s="516"/>
      <c r="VTQ122" s="516"/>
      <c r="VTR122" s="516"/>
      <c r="VTS122" s="516"/>
      <c r="VTT122" s="516"/>
      <c r="VTU122" s="516"/>
      <c r="VTV122" s="516"/>
      <c r="VTW122" s="516"/>
      <c r="VTX122" s="516"/>
      <c r="VTY122" s="516"/>
      <c r="VTZ122" s="516"/>
      <c r="VUA122" s="516"/>
      <c r="VUB122" s="516"/>
      <c r="VUC122" s="516"/>
      <c r="VUD122" s="516"/>
      <c r="VUE122" s="516"/>
      <c r="VUF122" s="516"/>
      <c r="VUG122" s="516"/>
      <c r="VUH122" s="516"/>
      <c r="VUI122" s="516"/>
      <c r="VUJ122" s="516"/>
      <c r="VUK122" s="516"/>
      <c r="VUL122" s="516"/>
      <c r="VUM122" s="516"/>
      <c r="VUN122" s="516"/>
      <c r="VUO122" s="516"/>
      <c r="VUP122" s="516"/>
      <c r="VUQ122" s="516"/>
      <c r="VUR122" s="516"/>
      <c r="VUS122" s="516"/>
      <c r="VUT122" s="516"/>
      <c r="VUU122" s="516"/>
      <c r="VUV122" s="516"/>
      <c r="VUW122" s="516"/>
      <c r="VUX122" s="516"/>
      <c r="VUY122" s="516"/>
      <c r="VUZ122" s="516"/>
      <c r="VVA122" s="516"/>
      <c r="VVB122" s="516"/>
      <c r="VVC122" s="516"/>
      <c r="VVD122" s="516"/>
      <c r="VVE122" s="516"/>
      <c r="VVF122" s="516"/>
      <c r="VVG122" s="516"/>
      <c r="VVH122" s="516"/>
      <c r="VVI122" s="516"/>
      <c r="VVJ122" s="516"/>
      <c r="VVK122" s="516"/>
      <c r="VVL122" s="516"/>
      <c r="VVM122" s="516"/>
      <c r="VVN122" s="516"/>
      <c r="VVO122" s="516"/>
      <c r="VVP122" s="516"/>
      <c r="VVQ122" s="516"/>
      <c r="VVR122" s="516"/>
      <c r="VVS122" s="516"/>
      <c r="VVT122" s="516"/>
      <c r="VVU122" s="516"/>
      <c r="VVV122" s="516"/>
      <c r="VVW122" s="516"/>
      <c r="VVX122" s="516"/>
      <c r="VVY122" s="516"/>
      <c r="VVZ122" s="516"/>
      <c r="VWA122" s="516"/>
      <c r="VWB122" s="516"/>
      <c r="VWC122" s="516"/>
      <c r="VWD122" s="516"/>
      <c r="VWE122" s="516"/>
      <c r="VWF122" s="516"/>
      <c r="VWG122" s="516"/>
      <c r="VWH122" s="516"/>
      <c r="VWI122" s="516"/>
      <c r="VWJ122" s="516"/>
      <c r="VWK122" s="516"/>
      <c r="VWL122" s="516"/>
      <c r="VWM122" s="516"/>
      <c r="VWN122" s="516"/>
      <c r="VWO122" s="516"/>
      <c r="VWP122" s="516"/>
      <c r="VWQ122" s="516"/>
      <c r="VWR122" s="516"/>
      <c r="VWS122" s="516"/>
      <c r="VWT122" s="516"/>
      <c r="VWU122" s="516"/>
      <c r="VWV122" s="516"/>
      <c r="VWW122" s="516"/>
      <c r="VWX122" s="516"/>
      <c r="VWY122" s="516"/>
      <c r="VWZ122" s="516"/>
      <c r="VXA122" s="516"/>
      <c r="VXB122" s="516"/>
      <c r="VXC122" s="516"/>
      <c r="VXD122" s="516"/>
      <c r="VXE122" s="516"/>
      <c r="VXF122" s="516"/>
      <c r="VXG122" s="516"/>
      <c r="VXH122" s="516"/>
      <c r="VXI122" s="516"/>
      <c r="VXJ122" s="516"/>
      <c r="VXK122" s="516"/>
      <c r="VXL122" s="516"/>
      <c r="VXM122" s="516"/>
      <c r="VXN122" s="516"/>
      <c r="VXO122" s="516"/>
      <c r="VXP122" s="516"/>
      <c r="VXQ122" s="516"/>
      <c r="VXR122" s="516"/>
      <c r="VXS122" s="516"/>
      <c r="VXT122" s="516"/>
      <c r="VXU122" s="516"/>
      <c r="VXV122" s="516"/>
      <c r="VXW122" s="516"/>
      <c r="VXX122" s="516"/>
      <c r="VXY122" s="516"/>
      <c r="VXZ122" s="516"/>
      <c r="VYA122" s="516"/>
      <c r="VYB122" s="516"/>
      <c r="VYC122" s="516"/>
      <c r="VYD122" s="516"/>
      <c r="VYE122" s="516"/>
      <c r="VYF122" s="516"/>
      <c r="VYG122" s="516"/>
      <c r="VYH122" s="516"/>
      <c r="VYI122" s="516"/>
      <c r="VYJ122" s="516"/>
      <c r="VYK122" s="516"/>
      <c r="VYL122" s="516"/>
      <c r="VYM122" s="516"/>
      <c r="VYN122" s="516"/>
      <c r="VYO122" s="516"/>
      <c r="VYP122" s="516"/>
      <c r="VYQ122" s="516"/>
      <c r="VYR122" s="516"/>
      <c r="VYS122" s="516"/>
      <c r="VYT122" s="516"/>
      <c r="VYU122" s="516"/>
      <c r="VYV122" s="516"/>
      <c r="VYW122" s="516"/>
      <c r="VYX122" s="516"/>
      <c r="VYY122" s="516"/>
      <c r="VYZ122" s="516"/>
      <c r="VZA122" s="516"/>
      <c r="VZB122" s="516"/>
      <c r="VZC122" s="516"/>
      <c r="VZD122" s="516"/>
      <c r="VZE122" s="516"/>
      <c r="VZF122" s="516"/>
      <c r="VZG122" s="516"/>
      <c r="VZH122" s="516"/>
      <c r="VZI122" s="516"/>
      <c r="VZJ122" s="516"/>
      <c r="VZK122" s="516"/>
      <c r="VZL122" s="516"/>
      <c r="VZM122" s="516"/>
      <c r="VZN122" s="516"/>
      <c r="VZO122" s="516"/>
      <c r="VZP122" s="516"/>
      <c r="VZQ122" s="516"/>
      <c r="VZR122" s="516"/>
      <c r="VZS122" s="516"/>
      <c r="VZT122" s="516"/>
      <c r="VZU122" s="516"/>
      <c r="VZV122" s="516"/>
      <c r="VZW122" s="516"/>
      <c r="VZX122" s="516"/>
      <c r="VZY122" s="516"/>
      <c r="VZZ122" s="516"/>
      <c r="WAA122" s="516"/>
      <c r="WAB122" s="516"/>
      <c r="WAC122" s="516"/>
      <c r="WAD122" s="516"/>
      <c r="WAE122" s="516"/>
      <c r="WAF122" s="516"/>
      <c r="WAG122" s="516"/>
      <c r="WAH122" s="516"/>
      <c r="WAI122" s="516"/>
      <c r="WAJ122" s="516"/>
      <c r="WAK122" s="516"/>
      <c r="WAL122" s="516"/>
      <c r="WAM122" s="516"/>
      <c r="WAN122" s="516"/>
      <c r="WAO122" s="516"/>
      <c r="WAP122" s="516"/>
      <c r="WAQ122" s="516"/>
      <c r="WAR122" s="516"/>
      <c r="WAS122" s="516"/>
      <c r="WAT122" s="516"/>
      <c r="WAU122" s="516"/>
      <c r="WAV122" s="516"/>
      <c r="WAW122" s="516"/>
      <c r="WAX122" s="516"/>
      <c r="WAY122" s="516"/>
      <c r="WAZ122" s="516"/>
      <c r="WBA122" s="516"/>
      <c r="WBB122" s="516"/>
      <c r="WBC122" s="516"/>
      <c r="WBD122" s="516"/>
      <c r="WBE122" s="516"/>
      <c r="WBF122" s="516"/>
      <c r="WBG122" s="516"/>
      <c r="WBH122" s="516"/>
      <c r="WBI122" s="516"/>
      <c r="WBJ122" s="516"/>
      <c r="WBK122" s="516"/>
      <c r="WBL122" s="516"/>
      <c r="WBM122" s="516"/>
      <c r="WBN122" s="516"/>
      <c r="WBO122" s="516"/>
      <c r="WBP122" s="516"/>
      <c r="WBQ122" s="516"/>
      <c r="WBR122" s="516"/>
      <c r="WBS122" s="516"/>
      <c r="WBT122" s="516"/>
      <c r="WBU122" s="516"/>
      <c r="WBV122" s="516"/>
      <c r="WBW122" s="516"/>
      <c r="WBX122" s="516"/>
      <c r="WBY122" s="516"/>
      <c r="WBZ122" s="516"/>
      <c r="WCA122" s="516"/>
      <c r="WCB122" s="516"/>
      <c r="WCC122" s="516"/>
      <c r="WCD122" s="516"/>
      <c r="WCE122" s="516"/>
      <c r="WCF122" s="516"/>
      <c r="WCG122" s="516"/>
      <c r="WCH122" s="516"/>
      <c r="WCI122" s="516"/>
      <c r="WCJ122" s="516"/>
      <c r="WCK122" s="516"/>
      <c r="WCL122" s="516"/>
      <c r="WCM122" s="516"/>
      <c r="WCN122" s="516"/>
      <c r="WCO122" s="516"/>
      <c r="WCP122" s="516"/>
      <c r="WCQ122" s="516"/>
      <c r="WCR122" s="516"/>
      <c r="WCS122" s="516"/>
      <c r="WCT122" s="516"/>
      <c r="WCU122" s="516"/>
      <c r="WCV122" s="516"/>
      <c r="WCW122" s="516"/>
      <c r="WCX122" s="516"/>
      <c r="WCY122" s="516"/>
      <c r="WCZ122" s="516"/>
      <c r="WDA122" s="516"/>
      <c r="WDB122" s="516"/>
      <c r="WDC122" s="516"/>
      <c r="WDD122" s="516"/>
      <c r="WDE122" s="516"/>
      <c r="WDF122" s="516"/>
      <c r="WDG122" s="516"/>
      <c r="WDH122" s="516"/>
      <c r="WDI122" s="516"/>
      <c r="WDJ122" s="516"/>
      <c r="WDK122" s="516"/>
      <c r="WDL122" s="516"/>
      <c r="WDM122" s="516"/>
      <c r="WDN122" s="516"/>
      <c r="WDO122" s="516"/>
      <c r="WDP122" s="516"/>
      <c r="WDQ122" s="516"/>
      <c r="WDR122" s="516"/>
      <c r="WDS122" s="516"/>
      <c r="WDT122" s="516"/>
      <c r="WDU122" s="516"/>
      <c r="WDV122" s="516"/>
      <c r="WDW122" s="516"/>
      <c r="WDX122" s="516"/>
      <c r="WDY122" s="516"/>
      <c r="WDZ122" s="516"/>
      <c r="WEA122" s="516"/>
      <c r="WEB122" s="516"/>
      <c r="WEC122" s="516"/>
      <c r="WED122" s="516"/>
      <c r="WEE122" s="516"/>
      <c r="WEF122" s="516"/>
      <c r="WEG122" s="516"/>
      <c r="WEH122" s="516"/>
      <c r="WEI122" s="516"/>
      <c r="WEJ122" s="516"/>
      <c r="WEK122" s="516"/>
      <c r="WEL122" s="516"/>
      <c r="WEM122" s="516"/>
      <c r="WEN122" s="516"/>
      <c r="WEO122" s="516"/>
      <c r="WEP122" s="516"/>
      <c r="WEQ122" s="516"/>
      <c r="WER122" s="516"/>
      <c r="WES122" s="516"/>
      <c r="WET122" s="516"/>
      <c r="WEU122" s="516"/>
      <c r="WEV122" s="516"/>
      <c r="WEW122" s="516"/>
      <c r="WEX122" s="516"/>
      <c r="WEY122" s="516"/>
      <c r="WEZ122" s="516"/>
      <c r="WFA122" s="516"/>
      <c r="WFB122" s="516"/>
      <c r="WFC122" s="516"/>
      <c r="WFD122" s="516"/>
      <c r="WFE122" s="516"/>
      <c r="WFF122" s="516"/>
      <c r="WFG122" s="516"/>
      <c r="WFH122" s="516"/>
      <c r="WFI122" s="516"/>
      <c r="WFJ122" s="516"/>
      <c r="WFK122" s="516"/>
      <c r="WFL122" s="516"/>
      <c r="WFM122" s="516"/>
      <c r="WFN122" s="516"/>
      <c r="WFO122" s="516"/>
      <c r="WFP122" s="516"/>
      <c r="WFQ122" s="516"/>
      <c r="WFR122" s="516"/>
      <c r="WFS122" s="516"/>
      <c r="WFT122" s="516"/>
      <c r="WFU122" s="516"/>
      <c r="WFV122" s="516"/>
      <c r="WFW122" s="516"/>
      <c r="WFX122" s="516"/>
      <c r="WFY122" s="516"/>
      <c r="WFZ122" s="516"/>
      <c r="WGA122" s="516"/>
      <c r="WGB122" s="516"/>
      <c r="WGC122" s="516"/>
      <c r="WGD122" s="516"/>
      <c r="WGE122" s="516"/>
      <c r="WGF122" s="516"/>
      <c r="WGG122" s="516"/>
      <c r="WGH122" s="516"/>
      <c r="WGI122" s="516"/>
      <c r="WGJ122" s="516"/>
      <c r="WGK122" s="516"/>
      <c r="WGL122" s="516"/>
      <c r="WGM122" s="516"/>
      <c r="WGN122" s="516"/>
      <c r="WGO122" s="516"/>
      <c r="WGP122" s="516"/>
      <c r="WGQ122" s="516"/>
      <c r="WGR122" s="516"/>
      <c r="WGS122" s="516"/>
      <c r="WGT122" s="516"/>
      <c r="WGU122" s="516"/>
      <c r="WGV122" s="516"/>
      <c r="WGW122" s="516"/>
      <c r="WGX122" s="516"/>
      <c r="WGY122" s="516"/>
      <c r="WGZ122" s="516"/>
      <c r="WHA122" s="516"/>
      <c r="WHB122" s="516"/>
      <c r="WHC122" s="516"/>
      <c r="WHD122" s="516"/>
      <c r="WHE122" s="516"/>
      <c r="WHF122" s="516"/>
      <c r="WHG122" s="516"/>
      <c r="WHH122" s="516"/>
      <c r="WHI122" s="516"/>
      <c r="WHJ122" s="516"/>
      <c r="WHK122" s="516"/>
      <c r="WHL122" s="516"/>
      <c r="WHM122" s="516"/>
      <c r="WHN122" s="516"/>
      <c r="WHO122" s="516"/>
      <c r="WHP122" s="516"/>
      <c r="WHQ122" s="516"/>
      <c r="WHR122" s="516"/>
      <c r="WHS122" s="516"/>
      <c r="WHT122" s="516"/>
      <c r="WHU122" s="516"/>
      <c r="WHV122" s="516"/>
      <c r="WHW122" s="516"/>
      <c r="WHX122" s="516"/>
      <c r="WHY122" s="516"/>
      <c r="WHZ122" s="516"/>
      <c r="WIA122" s="516"/>
      <c r="WIB122" s="516"/>
      <c r="WIC122" s="516"/>
      <c r="WID122" s="516"/>
      <c r="WIE122" s="516"/>
      <c r="WIF122" s="516"/>
      <c r="WIG122" s="516"/>
      <c r="WIH122" s="516"/>
      <c r="WII122" s="516"/>
      <c r="WIJ122" s="516"/>
      <c r="WIK122" s="516"/>
      <c r="WIL122" s="516"/>
      <c r="WIM122" s="516"/>
      <c r="WIN122" s="516"/>
      <c r="WIO122" s="516"/>
      <c r="WIP122" s="516"/>
      <c r="WIQ122" s="516"/>
      <c r="WIR122" s="516"/>
      <c r="WIS122" s="516"/>
      <c r="WIT122" s="516"/>
      <c r="WIU122" s="516"/>
      <c r="WIV122" s="516"/>
      <c r="WIW122" s="516"/>
      <c r="WIX122" s="516"/>
      <c r="WIY122" s="516"/>
      <c r="WIZ122" s="516"/>
      <c r="WJA122" s="516"/>
      <c r="WJB122" s="516"/>
      <c r="WJC122" s="516"/>
      <c r="WJD122" s="516"/>
      <c r="WJE122" s="516"/>
      <c r="WJF122" s="516"/>
      <c r="WJG122" s="516"/>
      <c r="WJH122" s="516"/>
      <c r="WJI122" s="516"/>
      <c r="WJJ122" s="516"/>
      <c r="WJK122" s="516"/>
      <c r="WJL122" s="516"/>
      <c r="WJM122" s="516"/>
      <c r="WJN122" s="516"/>
      <c r="WJO122" s="516"/>
      <c r="WJP122" s="516"/>
      <c r="WJQ122" s="516"/>
      <c r="WJR122" s="516"/>
      <c r="WJS122" s="516"/>
      <c r="WJT122" s="516"/>
      <c r="WJU122" s="516"/>
      <c r="WJV122" s="516"/>
      <c r="WJW122" s="516"/>
      <c r="WJX122" s="516"/>
      <c r="WJY122" s="516"/>
      <c r="WJZ122" s="516"/>
      <c r="WKA122" s="516"/>
      <c r="WKB122" s="516"/>
      <c r="WKC122" s="516"/>
      <c r="WKD122" s="516"/>
      <c r="WKE122" s="516"/>
      <c r="WKF122" s="516"/>
      <c r="WKG122" s="516"/>
      <c r="WKH122" s="516"/>
      <c r="WKI122" s="516"/>
      <c r="WKJ122" s="516"/>
      <c r="WKK122" s="516"/>
      <c r="WKL122" s="516"/>
      <c r="WKM122" s="516"/>
      <c r="WKN122" s="516"/>
      <c r="WKO122" s="516"/>
      <c r="WKP122" s="516"/>
      <c r="WKQ122" s="516"/>
      <c r="WKR122" s="516"/>
      <c r="WKS122" s="516"/>
      <c r="WKT122" s="516"/>
      <c r="WKU122" s="516"/>
      <c r="WKV122" s="516"/>
      <c r="WKW122" s="516"/>
      <c r="WKX122" s="516"/>
      <c r="WKY122" s="516"/>
      <c r="WKZ122" s="516"/>
      <c r="WLA122" s="516"/>
      <c r="WLB122" s="516"/>
      <c r="WLC122" s="516"/>
      <c r="WLD122" s="516"/>
      <c r="WLE122" s="516"/>
      <c r="WLF122" s="516"/>
      <c r="WLG122" s="516"/>
      <c r="WLH122" s="516"/>
      <c r="WLI122" s="516"/>
      <c r="WLJ122" s="516"/>
      <c r="WLK122" s="516"/>
      <c r="WLL122" s="516"/>
      <c r="WLM122" s="516"/>
      <c r="WLN122" s="516"/>
      <c r="WLO122" s="516"/>
      <c r="WLP122" s="516"/>
      <c r="WLQ122" s="516"/>
      <c r="WLR122" s="516"/>
      <c r="WLS122" s="516"/>
      <c r="WLT122" s="516"/>
      <c r="WLU122" s="516"/>
      <c r="WLV122" s="516"/>
      <c r="WLW122" s="516"/>
      <c r="WLX122" s="516"/>
      <c r="WLY122" s="516"/>
      <c r="WLZ122" s="516"/>
      <c r="WMA122" s="516"/>
      <c r="WMB122" s="516"/>
      <c r="WMC122" s="516"/>
      <c r="WMD122" s="516"/>
      <c r="WME122" s="516"/>
      <c r="WMF122" s="516"/>
      <c r="WMG122" s="516"/>
      <c r="WMH122" s="516"/>
      <c r="WMI122" s="516"/>
      <c r="WMJ122" s="516"/>
      <c r="WMK122" s="516"/>
      <c r="WML122" s="516"/>
      <c r="WMM122" s="516"/>
      <c r="WMN122" s="516"/>
      <c r="WMO122" s="516"/>
      <c r="WMP122" s="516"/>
      <c r="WMQ122" s="516"/>
      <c r="WMR122" s="516"/>
      <c r="WMS122" s="516"/>
      <c r="WMT122" s="516"/>
      <c r="WMU122" s="516"/>
      <c r="WMV122" s="516"/>
      <c r="WMW122" s="516"/>
      <c r="WMX122" s="516"/>
      <c r="WMY122" s="516"/>
      <c r="WMZ122" s="516"/>
      <c r="WNA122" s="516"/>
      <c r="WNB122" s="516"/>
      <c r="WNC122" s="516"/>
      <c r="WND122" s="516"/>
      <c r="WNE122" s="516"/>
      <c r="WNF122" s="516"/>
      <c r="WNG122" s="516"/>
      <c r="WNH122" s="516"/>
      <c r="WNI122" s="516"/>
      <c r="WNJ122" s="516"/>
      <c r="WNK122" s="516"/>
      <c r="WNL122" s="516"/>
      <c r="WNM122" s="516"/>
      <c r="WNN122" s="516"/>
      <c r="WNO122" s="516"/>
      <c r="WNP122" s="516"/>
      <c r="WNQ122" s="516"/>
      <c r="WNR122" s="516"/>
      <c r="WNS122" s="516"/>
      <c r="WNT122" s="516"/>
      <c r="WNU122" s="516"/>
      <c r="WNV122" s="516"/>
      <c r="WNW122" s="516"/>
      <c r="WNX122" s="516"/>
      <c r="WNY122" s="516"/>
      <c r="WNZ122" s="516"/>
      <c r="WOA122" s="516"/>
      <c r="WOB122" s="516"/>
      <c r="WOC122" s="516"/>
      <c r="WOD122" s="516"/>
      <c r="WOE122" s="516"/>
      <c r="WOF122" s="516"/>
      <c r="WOG122" s="516"/>
      <c r="WOH122" s="516"/>
      <c r="WOI122" s="516"/>
      <c r="WOJ122" s="516"/>
      <c r="WOK122" s="516"/>
      <c r="WOL122" s="516"/>
      <c r="WOM122" s="516"/>
      <c r="WON122" s="516"/>
      <c r="WOO122" s="516"/>
      <c r="WOP122" s="516"/>
      <c r="WOQ122" s="516"/>
      <c r="WOR122" s="516"/>
      <c r="WOS122" s="516"/>
      <c r="WOT122" s="516"/>
      <c r="WOU122" s="516"/>
      <c r="WOV122" s="516"/>
      <c r="WOW122" s="516"/>
      <c r="WOX122" s="516"/>
      <c r="WOY122" s="516"/>
      <c r="WOZ122" s="516"/>
      <c r="WPA122" s="516"/>
      <c r="WPB122" s="516"/>
      <c r="WPC122" s="516"/>
      <c r="WPD122" s="516"/>
      <c r="WPE122" s="516"/>
      <c r="WPF122" s="516"/>
      <c r="WPG122" s="516"/>
      <c r="WPH122" s="516"/>
      <c r="WPI122" s="516"/>
      <c r="WPJ122" s="516"/>
      <c r="WPK122" s="516"/>
      <c r="WPL122" s="516"/>
      <c r="WPM122" s="516"/>
      <c r="WPN122" s="516"/>
      <c r="WPO122" s="516"/>
      <c r="WPP122" s="516"/>
      <c r="WPQ122" s="516"/>
      <c r="WPR122" s="516"/>
      <c r="WPS122" s="516"/>
      <c r="WPT122" s="516"/>
      <c r="WPU122" s="516"/>
      <c r="WPV122" s="516"/>
      <c r="WPW122" s="516"/>
      <c r="WPX122" s="516"/>
      <c r="WPY122" s="516"/>
      <c r="WPZ122" s="516"/>
      <c r="WQA122" s="516"/>
      <c r="WQB122" s="516"/>
      <c r="WQC122" s="516"/>
      <c r="WQD122" s="516"/>
      <c r="WQE122" s="516"/>
      <c r="WQF122" s="516"/>
      <c r="WQG122" s="516"/>
      <c r="WQH122" s="516"/>
      <c r="WQI122" s="516"/>
      <c r="WQJ122" s="516"/>
      <c r="WQK122" s="516"/>
      <c r="WQL122" s="516"/>
      <c r="WQM122" s="516"/>
      <c r="WQN122" s="516"/>
      <c r="WQO122" s="516"/>
      <c r="WQP122" s="516"/>
      <c r="WQQ122" s="516"/>
      <c r="WQR122" s="516"/>
      <c r="WQS122" s="516"/>
      <c r="WQT122" s="516"/>
      <c r="WQU122" s="516"/>
      <c r="WQV122" s="516"/>
      <c r="WQW122" s="516"/>
      <c r="WQX122" s="516"/>
      <c r="WQY122" s="516"/>
      <c r="WQZ122" s="516"/>
      <c r="WRA122" s="516"/>
      <c r="WRB122" s="516"/>
      <c r="WRC122" s="516"/>
      <c r="WRD122" s="516"/>
      <c r="WRE122" s="516"/>
      <c r="WRF122" s="516"/>
      <c r="WRG122" s="516"/>
      <c r="WRH122" s="516"/>
      <c r="WRI122" s="516"/>
      <c r="WRJ122" s="516"/>
      <c r="WRK122" s="516"/>
      <c r="WRL122" s="516"/>
      <c r="WRM122" s="516"/>
      <c r="WRN122" s="516"/>
      <c r="WRO122" s="516"/>
      <c r="WRP122" s="516"/>
      <c r="WRQ122" s="516"/>
      <c r="WRR122" s="516"/>
      <c r="WRS122" s="516"/>
      <c r="WRT122" s="516"/>
      <c r="WRU122" s="516"/>
      <c r="WRV122" s="516"/>
      <c r="WRW122" s="516"/>
      <c r="WRX122" s="516"/>
      <c r="WRY122" s="516"/>
      <c r="WRZ122" s="516"/>
      <c r="WSA122" s="516"/>
      <c r="WSB122" s="516"/>
      <c r="WSC122" s="516"/>
      <c r="WSD122" s="516"/>
      <c r="WSE122" s="516"/>
      <c r="WSF122" s="516"/>
      <c r="WSG122" s="516"/>
      <c r="WSH122" s="516"/>
      <c r="WSI122" s="516"/>
      <c r="WSJ122" s="516"/>
      <c r="WSK122" s="516"/>
      <c r="WSL122" s="516"/>
      <c r="WSM122" s="516"/>
      <c r="WSN122" s="516"/>
      <c r="WSO122" s="516"/>
      <c r="WSP122" s="516"/>
      <c r="WSQ122" s="516"/>
      <c r="WSR122" s="516"/>
      <c r="WSS122" s="516"/>
      <c r="WST122" s="516"/>
      <c r="WSU122" s="516"/>
      <c r="WSV122" s="516"/>
      <c r="WSW122" s="516"/>
      <c r="WSX122" s="516"/>
      <c r="WSY122" s="516"/>
      <c r="WSZ122" s="516"/>
      <c r="WTA122" s="516"/>
      <c r="WTB122" s="516"/>
      <c r="WTC122" s="516"/>
      <c r="WTD122" s="516"/>
      <c r="WTE122" s="516"/>
      <c r="WTF122" s="516"/>
      <c r="WTG122" s="516"/>
      <c r="WTH122" s="516"/>
      <c r="WTI122" s="516"/>
      <c r="WTJ122" s="516"/>
      <c r="WTK122" s="516"/>
      <c r="WTL122" s="516"/>
      <c r="WTM122" s="516"/>
      <c r="WTN122" s="516"/>
      <c r="WTO122" s="516"/>
      <c r="WTP122" s="516"/>
      <c r="WTQ122" s="516"/>
      <c r="WTR122" s="516"/>
      <c r="WTS122" s="516"/>
      <c r="WTT122" s="516"/>
      <c r="WTU122" s="516"/>
      <c r="WTV122" s="516"/>
      <c r="WTW122" s="516"/>
      <c r="WTX122" s="516"/>
      <c r="WTY122" s="516"/>
      <c r="WTZ122" s="516"/>
      <c r="WUA122" s="516"/>
      <c r="WUB122" s="516"/>
      <c r="WUC122" s="516"/>
      <c r="WUD122" s="516"/>
      <c r="WUE122" s="516"/>
      <c r="WUF122" s="516"/>
      <c r="WUG122" s="516"/>
      <c r="WUH122" s="516"/>
      <c r="WUI122" s="516"/>
      <c r="WUJ122" s="516"/>
      <c r="WUK122" s="516"/>
      <c r="WUL122" s="516"/>
      <c r="WUM122" s="516"/>
      <c r="WUN122" s="516"/>
      <c r="WUO122" s="516"/>
      <c r="WUP122" s="516"/>
      <c r="WUQ122" s="516"/>
      <c r="WUR122" s="516"/>
      <c r="WUS122" s="516"/>
      <c r="WUT122" s="516"/>
      <c r="WUU122" s="516"/>
      <c r="WUV122" s="516"/>
      <c r="WUW122" s="516"/>
      <c r="WUX122" s="516"/>
      <c r="WUY122" s="516"/>
      <c r="WUZ122" s="516"/>
      <c r="WVA122" s="516"/>
      <c r="WVB122" s="516"/>
      <c r="WVC122" s="516"/>
      <c r="WVD122" s="516"/>
      <c r="WVE122" s="516"/>
      <c r="WVF122" s="516"/>
      <c r="WVG122" s="516"/>
      <c r="WVH122" s="516"/>
      <c r="WVI122" s="516"/>
      <c r="WVJ122" s="516"/>
      <c r="WVK122" s="516"/>
      <c r="WVL122" s="516"/>
      <c r="WVM122" s="516"/>
      <c r="WVN122" s="516"/>
      <c r="WVO122" s="516"/>
      <c r="WVP122" s="516"/>
      <c r="WVQ122" s="516"/>
      <c r="WVR122" s="516"/>
      <c r="WVS122" s="516"/>
      <c r="WVT122" s="516"/>
      <c r="WVU122" s="516"/>
      <c r="WVV122" s="516"/>
      <c r="WVW122" s="516"/>
      <c r="WVX122" s="516"/>
      <c r="WVY122" s="516"/>
      <c r="WVZ122" s="516"/>
      <c r="WWA122" s="516"/>
      <c r="WWB122" s="516"/>
      <c r="WWC122" s="516"/>
      <c r="WWD122" s="516"/>
      <c r="WWE122" s="516"/>
      <c r="WWF122" s="516"/>
      <c r="WWG122" s="516"/>
      <c r="WWH122" s="516"/>
      <c r="WWI122" s="516"/>
      <c r="WWJ122" s="516"/>
      <c r="WWK122" s="516"/>
      <c r="WWL122" s="516"/>
      <c r="WWM122" s="516"/>
      <c r="WWN122" s="516"/>
      <c r="WWO122" s="516"/>
      <c r="WWP122" s="516"/>
      <c r="WWQ122" s="516"/>
      <c r="WWR122" s="516"/>
      <c r="WWS122" s="516"/>
      <c r="WWT122" s="516"/>
      <c r="WWU122" s="516"/>
      <c r="WWV122" s="516"/>
      <c r="WWW122" s="516"/>
      <c r="WWX122" s="516"/>
      <c r="WWY122" s="516"/>
      <c r="WWZ122" s="516"/>
      <c r="WXA122" s="516"/>
      <c r="WXB122" s="516"/>
      <c r="WXC122" s="516"/>
      <c r="WXD122" s="516"/>
      <c r="WXE122" s="516"/>
      <c r="WXF122" s="516"/>
      <c r="WXG122" s="516"/>
      <c r="WXH122" s="516"/>
      <c r="WXI122" s="516"/>
      <c r="WXJ122" s="516"/>
      <c r="WXK122" s="516"/>
      <c r="WXL122" s="516"/>
      <c r="WXM122" s="516"/>
      <c r="WXN122" s="516"/>
      <c r="WXO122" s="516"/>
      <c r="WXP122" s="516"/>
      <c r="WXQ122" s="516"/>
      <c r="WXR122" s="516"/>
      <c r="WXS122" s="516"/>
      <c r="WXT122" s="516"/>
      <c r="WXU122" s="516"/>
      <c r="WXV122" s="516"/>
      <c r="WXW122" s="516"/>
      <c r="WXX122" s="516"/>
      <c r="WXY122" s="516"/>
      <c r="WXZ122" s="516"/>
      <c r="WYA122" s="516"/>
      <c r="WYB122" s="516"/>
      <c r="WYC122" s="516"/>
      <c r="WYD122" s="516"/>
      <c r="WYE122" s="516"/>
      <c r="WYF122" s="516"/>
      <c r="WYG122" s="516"/>
      <c r="WYH122" s="516"/>
      <c r="WYI122" s="516"/>
      <c r="WYJ122" s="516"/>
      <c r="WYK122" s="516"/>
      <c r="WYL122" s="516"/>
      <c r="WYM122" s="516"/>
      <c r="WYN122" s="516"/>
      <c r="WYO122" s="516"/>
      <c r="WYP122" s="516"/>
      <c r="WYQ122" s="516"/>
      <c r="WYR122" s="516"/>
      <c r="WYS122" s="516"/>
      <c r="WYT122" s="516"/>
      <c r="WYU122" s="516"/>
      <c r="WYV122" s="516"/>
      <c r="WYW122" s="516"/>
      <c r="WYX122" s="516"/>
      <c r="WYY122" s="516"/>
      <c r="WYZ122" s="516"/>
      <c r="WZA122" s="516"/>
      <c r="WZB122" s="516"/>
      <c r="WZC122" s="516"/>
      <c r="WZD122" s="516"/>
      <c r="WZE122" s="516"/>
      <c r="WZF122" s="516"/>
      <c r="WZG122" s="516"/>
      <c r="WZH122" s="516"/>
      <c r="WZI122" s="516"/>
      <c r="WZJ122" s="516"/>
      <c r="WZK122" s="516"/>
      <c r="WZL122" s="516"/>
      <c r="WZM122" s="516"/>
      <c r="WZN122" s="516"/>
      <c r="WZO122" s="516"/>
      <c r="WZP122" s="516"/>
      <c r="WZQ122" s="516"/>
      <c r="WZR122" s="516"/>
      <c r="WZS122" s="516"/>
      <c r="WZT122" s="516"/>
      <c r="WZU122" s="516"/>
      <c r="WZV122" s="516"/>
      <c r="WZW122" s="516"/>
      <c r="WZX122" s="516"/>
      <c r="WZY122" s="516"/>
      <c r="WZZ122" s="516"/>
      <c r="XAA122" s="516"/>
      <c r="XAB122" s="516"/>
      <c r="XAC122" s="516"/>
      <c r="XAD122" s="516"/>
      <c r="XAE122" s="516"/>
      <c r="XAF122" s="516"/>
      <c r="XAG122" s="516"/>
      <c r="XAH122" s="516"/>
      <c r="XAI122" s="516"/>
      <c r="XAJ122" s="516"/>
      <c r="XAK122" s="516"/>
      <c r="XAL122" s="516"/>
      <c r="XAM122" s="516"/>
      <c r="XAN122" s="516"/>
      <c r="XAO122" s="516"/>
      <c r="XAP122" s="516"/>
      <c r="XAQ122" s="516"/>
      <c r="XAR122" s="516"/>
      <c r="XAS122" s="516"/>
      <c r="XAT122" s="516"/>
      <c r="XAU122" s="516"/>
      <c r="XAV122" s="516"/>
      <c r="XAW122" s="516"/>
      <c r="XAX122" s="516"/>
      <c r="XAY122" s="516"/>
      <c r="XAZ122" s="516"/>
      <c r="XBA122" s="516"/>
      <c r="XBB122" s="516"/>
      <c r="XBC122" s="516"/>
      <c r="XBD122" s="516"/>
      <c r="XBE122" s="516"/>
      <c r="XBF122" s="516"/>
      <c r="XBG122" s="516"/>
      <c r="XBH122" s="516"/>
      <c r="XBI122" s="516"/>
      <c r="XBJ122" s="516"/>
      <c r="XBK122" s="516"/>
      <c r="XBL122" s="516"/>
      <c r="XBM122" s="516"/>
      <c r="XBN122" s="516"/>
      <c r="XBO122" s="516"/>
      <c r="XBP122" s="516"/>
      <c r="XBQ122" s="516"/>
      <c r="XBR122" s="516"/>
      <c r="XBS122" s="516"/>
      <c r="XBT122" s="516"/>
      <c r="XBU122" s="516"/>
      <c r="XBV122" s="516"/>
      <c r="XBW122" s="516"/>
      <c r="XBX122" s="516"/>
      <c r="XBY122" s="516"/>
      <c r="XBZ122" s="516"/>
      <c r="XCA122" s="516"/>
      <c r="XCB122" s="516"/>
      <c r="XCC122" s="516"/>
      <c r="XCD122" s="516"/>
      <c r="XCE122" s="516"/>
      <c r="XCF122" s="516"/>
      <c r="XCG122" s="516"/>
      <c r="XCH122" s="516"/>
      <c r="XCI122" s="516"/>
      <c r="XCJ122" s="516"/>
      <c r="XCK122" s="516"/>
      <c r="XCL122" s="516"/>
      <c r="XCM122" s="516"/>
      <c r="XCN122" s="516"/>
      <c r="XCO122" s="516"/>
      <c r="XCP122" s="516"/>
      <c r="XCQ122" s="516"/>
      <c r="XCR122" s="516"/>
      <c r="XCS122" s="516"/>
      <c r="XCT122" s="516"/>
      <c r="XCU122" s="516"/>
      <c r="XCV122" s="516"/>
      <c r="XCW122" s="516"/>
      <c r="XCX122" s="516"/>
      <c r="XCY122" s="516"/>
      <c r="XCZ122" s="516"/>
      <c r="XDA122" s="516"/>
      <c r="XDB122" s="516"/>
      <c r="XDC122" s="516"/>
      <c r="XDD122" s="516"/>
      <c r="XDE122" s="516"/>
      <c r="XDF122" s="516"/>
      <c r="XDG122" s="516"/>
      <c r="XDH122" s="516"/>
      <c r="XDI122" s="516"/>
      <c r="XDJ122" s="516"/>
      <c r="XDK122" s="516"/>
      <c r="XDL122" s="516"/>
      <c r="XDM122" s="516"/>
      <c r="XDN122" s="516"/>
      <c r="XDO122" s="516"/>
      <c r="XDP122" s="516"/>
      <c r="XDQ122" s="516"/>
      <c r="XDR122" s="516"/>
      <c r="XDS122" s="516"/>
      <c r="XDT122" s="516"/>
      <c r="XDU122" s="516"/>
      <c r="XDV122" s="516"/>
      <c r="XDW122" s="516"/>
      <c r="XDX122" s="516"/>
      <c r="XDY122" s="516"/>
      <c r="XDZ122" s="516"/>
      <c r="XEA122" s="516"/>
      <c r="XEB122" s="516"/>
      <c r="XEC122" s="516"/>
      <c r="XED122" s="516"/>
      <c r="XEE122" s="516"/>
      <c r="XEF122" s="516"/>
      <c r="XEG122" s="516"/>
      <c r="XEH122" s="516"/>
      <c r="XEI122" s="516"/>
      <c r="XEJ122" s="516"/>
      <c r="XEK122" s="516"/>
      <c r="XEL122" s="516"/>
      <c r="XEM122" s="516"/>
      <c r="XEN122" s="516"/>
      <c r="XEO122" s="516"/>
      <c r="XEP122" s="516"/>
      <c r="XEQ122" s="516"/>
      <c r="XER122" s="516"/>
      <c r="XES122" s="516"/>
      <c r="XET122" s="516"/>
      <c r="XEU122" s="516"/>
      <c r="XEV122" s="516"/>
      <c r="XEW122" s="516"/>
      <c r="XEX122" s="516"/>
      <c r="XEY122" s="516"/>
      <c r="XEZ122" s="516"/>
    </row>
    <row r="123" spans="1:16380" s="43" customFormat="1" ht="36" customHeight="1">
      <c r="A123" s="543">
        <f>A116+1</f>
        <v>10</v>
      </c>
      <c r="B123" s="251" t="s">
        <v>12</v>
      </c>
      <c r="C123" s="412" t="s">
        <v>180</v>
      </c>
      <c r="D123" s="578" t="s">
        <v>144</v>
      </c>
      <c r="E123" s="605"/>
      <c r="F123" s="445">
        <v>12.5</v>
      </c>
      <c r="G123" s="401"/>
      <c r="H123" s="401"/>
      <c r="I123" s="401"/>
      <c r="J123" s="401"/>
      <c r="K123" s="401"/>
      <c r="L123" s="401"/>
      <c r="M123" s="402"/>
      <c r="N123" s="111"/>
      <c r="O123" s="142">
        <f>17.999+2.851</f>
        <v>20.849999999999998</v>
      </c>
    </row>
    <row r="124" spans="1:16380" s="49" customFormat="1" ht="17.25" customHeight="1">
      <c r="A124" s="543"/>
      <c r="B124" s="323" t="s">
        <v>14</v>
      </c>
      <c r="C124" s="413" t="s">
        <v>164</v>
      </c>
      <c r="D124" s="552" t="str">
        <f>D123</f>
        <v>m2</v>
      </c>
      <c r="E124" s="605">
        <v>1</v>
      </c>
      <c r="F124" s="401">
        <f>F123*E124</f>
        <v>12.5</v>
      </c>
      <c r="G124" s="401"/>
      <c r="H124" s="401"/>
      <c r="I124" s="401">
        <v>0</v>
      </c>
      <c r="J124" s="401">
        <f>I124*F124</f>
        <v>0</v>
      </c>
      <c r="K124" s="401"/>
      <c r="L124" s="401"/>
      <c r="M124" s="402">
        <f t="shared" ref="M124:M128" si="14">L124+J124+H124</f>
        <v>0</v>
      </c>
      <c r="N124" s="111"/>
      <c r="O124" s="141">
        <v>7.5</v>
      </c>
    </row>
    <row r="125" spans="1:16380" s="36" customFormat="1" ht="17.25" customHeight="1">
      <c r="A125" s="543"/>
      <c r="B125" s="252" t="s">
        <v>41</v>
      </c>
      <c r="C125" s="413" t="s">
        <v>215</v>
      </c>
      <c r="D125" s="552" t="s">
        <v>13</v>
      </c>
      <c r="E125" s="605">
        <v>0.63</v>
      </c>
      <c r="F125" s="401">
        <f>F123*E125</f>
        <v>7.875</v>
      </c>
      <c r="G125" s="401">
        <v>0</v>
      </c>
      <c r="H125" s="401">
        <f t="shared" ref="H125:H128" si="15">G125*F125</f>
        <v>0</v>
      </c>
      <c r="I125" s="401"/>
      <c r="J125" s="401"/>
      <c r="K125" s="401"/>
      <c r="L125" s="401"/>
      <c r="M125" s="402">
        <f t="shared" si="14"/>
        <v>0</v>
      </c>
      <c r="N125" s="111"/>
      <c r="O125" s="141"/>
    </row>
    <row r="126" spans="1:16380" s="36" customFormat="1" ht="17.25" customHeight="1">
      <c r="A126" s="543"/>
      <c r="B126" s="252"/>
      <c r="C126" s="413" t="s">
        <v>168</v>
      </c>
      <c r="D126" s="552" t="s">
        <v>13</v>
      </c>
      <c r="E126" s="605">
        <v>0.92</v>
      </c>
      <c r="F126" s="401">
        <f>F123*E126</f>
        <v>11.5</v>
      </c>
      <c r="G126" s="401">
        <v>0</v>
      </c>
      <c r="H126" s="401">
        <f t="shared" si="15"/>
        <v>0</v>
      </c>
      <c r="I126" s="401"/>
      <c r="J126" s="401"/>
      <c r="K126" s="401"/>
      <c r="L126" s="401"/>
      <c r="M126" s="402">
        <f t="shared" si="14"/>
        <v>0</v>
      </c>
      <c r="N126" s="111"/>
      <c r="O126" s="141"/>
    </row>
    <row r="127" spans="1:16380" s="36" customFormat="1" ht="17.25" customHeight="1">
      <c r="A127" s="543"/>
      <c r="B127" s="252"/>
      <c r="C127" s="413" t="s">
        <v>170</v>
      </c>
      <c r="D127" s="552" t="s">
        <v>3</v>
      </c>
      <c r="E127" s="605">
        <v>1.23</v>
      </c>
      <c r="F127" s="401">
        <f>E127*F123</f>
        <v>15.375</v>
      </c>
      <c r="G127" s="401">
        <v>0</v>
      </c>
      <c r="H127" s="401">
        <f t="shared" si="15"/>
        <v>0</v>
      </c>
      <c r="I127" s="401"/>
      <c r="J127" s="401"/>
      <c r="K127" s="401"/>
      <c r="L127" s="401"/>
      <c r="M127" s="402">
        <f t="shared" si="14"/>
        <v>0</v>
      </c>
      <c r="N127" s="111"/>
      <c r="O127" s="141"/>
    </row>
    <row r="128" spans="1:16380" s="36" customFormat="1" ht="17.25" customHeight="1">
      <c r="A128" s="543"/>
      <c r="B128" s="252"/>
      <c r="C128" s="413" t="s">
        <v>165</v>
      </c>
      <c r="D128" s="552" t="s">
        <v>2</v>
      </c>
      <c r="E128" s="608">
        <v>1.7999999999999999E-2</v>
      </c>
      <c r="F128" s="403">
        <f>F123*E128</f>
        <v>0.22499999999999998</v>
      </c>
      <c r="G128" s="401">
        <v>0</v>
      </c>
      <c r="H128" s="401">
        <f t="shared" si="15"/>
        <v>0</v>
      </c>
      <c r="I128" s="401"/>
      <c r="J128" s="401"/>
      <c r="K128" s="401"/>
      <c r="L128" s="401"/>
      <c r="M128" s="402">
        <f t="shared" si="14"/>
        <v>0</v>
      </c>
      <c r="N128" s="111"/>
      <c r="O128" s="141"/>
    </row>
    <row r="129" spans="1:16362" s="368" customFormat="1" ht="19.5" customHeight="1">
      <c r="A129" s="545"/>
      <c r="B129" s="315"/>
      <c r="C129" s="506" t="s">
        <v>176</v>
      </c>
      <c r="D129" s="598"/>
      <c r="E129" s="611"/>
      <c r="F129" s="507"/>
      <c r="G129" s="512"/>
      <c r="H129" s="513"/>
      <c r="I129" s="513"/>
      <c r="J129" s="513"/>
      <c r="K129" s="513"/>
      <c r="L129" s="513"/>
      <c r="M129" s="514"/>
      <c r="N129" s="515"/>
      <c r="O129" s="516"/>
      <c r="P129" s="516"/>
      <c r="Q129" s="516"/>
      <c r="R129" s="516"/>
      <c r="S129" s="516"/>
      <c r="T129" s="516"/>
      <c r="U129" s="516"/>
      <c r="V129" s="516"/>
      <c r="W129" s="516"/>
      <c r="X129" s="516"/>
      <c r="Y129" s="516"/>
      <c r="Z129" s="516"/>
      <c r="AA129" s="516"/>
      <c r="AB129" s="516"/>
      <c r="AC129" s="516"/>
      <c r="AD129" s="516"/>
      <c r="AE129" s="516"/>
      <c r="AF129" s="516"/>
      <c r="AG129" s="516"/>
      <c r="AH129" s="516"/>
      <c r="AI129" s="516"/>
      <c r="AJ129" s="516"/>
      <c r="AK129" s="516"/>
      <c r="AL129" s="516"/>
      <c r="AM129" s="516"/>
      <c r="AN129" s="516"/>
      <c r="AO129" s="516"/>
      <c r="AP129" s="516"/>
      <c r="AQ129" s="516"/>
      <c r="AR129" s="516"/>
      <c r="AS129" s="516"/>
      <c r="AT129" s="516"/>
      <c r="AU129" s="516"/>
      <c r="AV129" s="516"/>
      <c r="AW129" s="516"/>
      <c r="AX129" s="516"/>
      <c r="AY129" s="516"/>
      <c r="AZ129" s="516"/>
      <c r="BA129" s="516"/>
      <c r="BB129" s="516"/>
      <c r="BC129" s="516"/>
      <c r="BD129" s="516"/>
      <c r="BE129" s="516"/>
      <c r="BF129" s="516"/>
      <c r="BG129" s="516"/>
      <c r="BH129" s="516"/>
      <c r="BI129" s="516"/>
      <c r="BJ129" s="516"/>
      <c r="BK129" s="516"/>
      <c r="BL129" s="516"/>
      <c r="BM129" s="516"/>
      <c r="BN129" s="516"/>
      <c r="BO129" s="516"/>
      <c r="BP129" s="516"/>
      <c r="BQ129" s="516"/>
      <c r="BR129" s="516"/>
      <c r="BS129" s="516"/>
      <c r="BT129" s="516"/>
      <c r="BU129" s="516"/>
      <c r="BV129" s="516"/>
      <c r="BW129" s="516"/>
      <c r="BX129" s="516"/>
      <c r="BY129" s="516"/>
      <c r="BZ129" s="516"/>
      <c r="CA129" s="516"/>
      <c r="CB129" s="516"/>
      <c r="CC129" s="516"/>
      <c r="CD129" s="516"/>
      <c r="CE129" s="516"/>
      <c r="CF129" s="516"/>
      <c r="CG129" s="516"/>
      <c r="CH129" s="516"/>
      <c r="CI129" s="516"/>
      <c r="CJ129" s="516"/>
      <c r="CK129" s="516"/>
      <c r="CL129" s="516"/>
      <c r="CM129" s="516"/>
      <c r="CN129" s="516"/>
      <c r="CO129" s="516"/>
      <c r="CP129" s="516"/>
      <c r="CQ129" s="516"/>
      <c r="CR129" s="516"/>
      <c r="CS129" s="516"/>
      <c r="CT129" s="516"/>
      <c r="CU129" s="516"/>
      <c r="CV129" s="516"/>
      <c r="CW129" s="516"/>
      <c r="CX129" s="516"/>
      <c r="CY129" s="516"/>
      <c r="CZ129" s="516"/>
      <c r="DA129" s="516"/>
      <c r="DB129" s="516"/>
      <c r="DC129" s="516"/>
      <c r="DD129" s="516"/>
      <c r="DE129" s="516"/>
      <c r="DF129" s="516"/>
      <c r="DG129" s="516"/>
      <c r="DH129" s="516"/>
      <c r="DI129" s="516"/>
      <c r="DJ129" s="516"/>
      <c r="DK129" s="516"/>
      <c r="DL129" s="516"/>
      <c r="DM129" s="516"/>
      <c r="DN129" s="516"/>
      <c r="DO129" s="516"/>
      <c r="DP129" s="516"/>
      <c r="DQ129" s="516"/>
      <c r="DR129" s="516"/>
      <c r="DS129" s="516"/>
      <c r="DT129" s="516"/>
      <c r="DU129" s="516"/>
      <c r="DV129" s="516"/>
      <c r="DW129" s="516"/>
      <c r="DX129" s="516"/>
      <c r="DY129" s="516"/>
      <c r="DZ129" s="516"/>
      <c r="EA129" s="516"/>
      <c r="EB129" s="516"/>
      <c r="EC129" s="516"/>
      <c r="ED129" s="516"/>
      <c r="EE129" s="516"/>
      <c r="EF129" s="516"/>
      <c r="EG129" s="516"/>
      <c r="EH129" s="516"/>
      <c r="EI129" s="516"/>
      <c r="EJ129" s="516"/>
      <c r="EK129" s="516"/>
      <c r="EL129" s="516"/>
      <c r="EM129" s="516"/>
      <c r="EN129" s="516"/>
      <c r="EO129" s="516"/>
      <c r="EP129" s="516"/>
      <c r="EQ129" s="516"/>
      <c r="ER129" s="516"/>
      <c r="ES129" s="516"/>
      <c r="ET129" s="516"/>
      <c r="EU129" s="516"/>
      <c r="EV129" s="516"/>
      <c r="EW129" s="516"/>
      <c r="EX129" s="516"/>
      <c r="EY129" s="516"/>
      <c r="EZ129" s="516"/>
      <c r="FA129" s="516"/>
      <c r="FB129" s="516"/>
      <c r="FC129" s="516"/>
      <c r="FD129" s="516"/>
      <c r="FE129" s="516"/>
      <c r="FF129" s="516"/>
      <c r="FG129" s="516"/>
      <c r="FH129" s="516"/>
      <c r="FI129" s="516"/>
      <c r="FJ129" s="516"/>
      <c r="FK129" s="516"/>
      <c r="FL129" s="516"/>
      <c r="FM129" s="516"/>
      <c r="FN129" s="516"/>
      <c r="FO129" s="516"/>
      <c r="FP129" s="516"/>
      <c r="FQ129" s="516"/>
      <c r="FR129" s="516"/>
      <c r="FS129" s="516"/>
      <c r="FT129" s="516"/>
      <c r="FU129" s="516"/>
      <c r="FV129" s="516"/>
      <c r="FW129" s="516"/>
      <c r="FX129" s="516"/>
      <c r="FY129" s="516"/>
      <c r="FZ129" s="516"/>
      <c r="GA129" s="516"/>
      <c r="GB129" s="516"/>
      <c r="GC129" s="516"/>
      <c r="GD129" s="516"/>
      <c r="GE129" s="516"/>
      <c r="GF129" s="516"/>
      <c r="GG129" s="516"/>
      <c r="GH129" s="516"/>
      <c r="GI129" s="516"/>
      <c r="GJ129" s="516"/>
      <c r="GK129" s="516"/>
      <c r="GL129" s="516"/>
      <c r="GM129" s="516"/>
      <c r="GN129" s="516"/>
      <c r="GO129" s="516"/>
      <c r="GP129" s="516"/>
      <c r="GQ129" s="516"/>
      <c r="GR129" s="516"/>
      <c r="GS129" s="516"/>
      <c r="GT129" s="516"/>
      <c r="GU129" s="516"/>
      <c r="GV129" s="516"/>
      <c r="GW129" s="516"/>
      <c r="GX129" s="516"/>
      <c r="GY129" s="516"/>
      <c r="GZ129" s="516"/>
      <c r="HA129" s="516"/>
      <c r="HB129" s="516"/>
      <c r="HC129" s="516"/>
      <c r="HD129" s="516"/>
      <c r="HE129" s="516"/>
      <c r="HF129" s="516"/>
      <c r="HG129" s="516"/>
      <c r="HH129" s="516"/>
      <c r="HI129" s="516"/>
      <c r="HJ129" s="516"/>
      <c r="HK129" s="516"/>
      <c r="HL129" s="516"/>
      <c r="HM129" s="516"/>
      <c r="HN129" s="516"/>
      <c r="HO129" s="516"/>
      <c r="HP129" s="516"/>
      <c r="HQ129" s="516"/>
      <c r="HR129" s="516"/>
      <c r="HS129" s="516"/>
      <c r="HT129" s="516"/>
      <c r="HU129" s="516"/>
      <c r="HV129" s="516"/>
      <c r="HW129" s="516"/>
      <c r="HX129" s="516"/>
      <c r="HY129" s="516"/>
      <c r="HZ129" s="516"/>
      <c r="IA129" s="516"/>
      <c r="IB129" s="516"/>
      <c r="IC129" s="516"/>
      <c r="ID129" s="516"/>
      <c r="IE129" s="516"/>
      <c r="IF129" s="516"/>
      <c r="IG129" s="516"/>
      <c r="IH129" s="516"/>
      <c r="II129" s="516"/>
      <c r="IJ129" s="516"/>
      <c r="IK129" s="516"/>
      <c r="IL129" s="516"/>
      <c r="IM129" s="516"/>
      <c r="IN129" s="516"/>
      <c r="IO129" s="516"/>
      <c r="IP129" s="516"/>
      <c r="IQ129" s="516"/>
      <c r="IR129" s="516"/>
      <c r="IS129" s="516"/>
      <c r="IT129" s="516"/>
      <c r="IU129" s="516"/>
      <c r="IV129" s="516"/>
      <c r="IW129" s="516"/>
      <c r="IX129" s="516"/>
      <c r="IY129" s="516"/>
      <c r="IZ129" s="516"/>
      <c r="JA129" s="516"/>
      <c r="JB129" s="516"/>
      <c r="JC129" s="516"/>
      <c r="JD129" s="516"/>
      <c r="JE129" s="516"/>
      <c r="JF129" s="516"/>
      <c r="JG129" s="516"/>
      <c r="JH129" s="516"/>
      <c r="JI129" s="516"/>
      <c r="JJ129" s="516"/>
      <c r="JK129" s="516"/>
      <c r="JL129" s="516"/>
      <c r="JM129" s="516"/>
      <c r="JN129" s="516"/>
      <c r="JO129" s="516"/>
      <c r="JP129" s="516"/>
      <c r="JQ129" s="516"/>
      <c r="JR129" s="516"/>
      <c r="JS129" s="516"/>
      <c r="JT129" s="516"/>
      <c r="JU129" s="516"/>
      <c r="JV129" s="516"/>
      <c r="JW129" s="516"/>
      <c r="JX129" s="516"/>
      <c r="JY129" s="516"/>
      <c r="JZ129" s="516"/>
      <c r="KA129" s="516"/>
      <c r="KB129" s="516"/>
      <c r="KC129" s="516"/>
      <c r="KD129" s="516"/>
      <c r="KE129" s="516"/>
      <c r="KF129" s="516"/>
      <c r="KG129" s="516"/>
      <c r="KH129" s="516"/>
      <c r="KI129" s="516"/>
      <c r="KJ129" s="516"/>
      <c r="KK129" s="516"/>
      <c r="KL129" s="516"/>
      <c r="KM129" s="516"/>
      <c r="KN129" s="516"/>
      <c r="KO129" s="516"/>
      <c r="KP129" s="516"/>
      <c r="KQ129" s="516"/>
      <c r="KR129" s="516"/>
      <c r="KS129" s="516"/>
      <c r="KT129" s="516"/>
      <c r="KU129" s="516"/>
      <c r="KV129" s="516"/>
      <c r="KW129" s="516"/>
      <c r="KX129" s="516"/>
      <c r="KY129" s="516"/>
      <c r="KZ129" s="516"/>
      <c r="LA129" s="516"/>
      <c r="LB129" s="516"/>
      <c r="LC129" s="516"/>
      <c r="LD129" s="516"/>
      <c r="LE129" s="516"/>
      <c r="LF129" s="516"/>
      <c r="LG129" s="516"/>
      <c r="LH129" s="516"/>
      <c r="LI129" s="516"/>
      <c r="LJ129" s="516"/>
      <c r="LK129" s="516"/>
      <c r="LL129" s="516"/>
      <c r="LM129" s="516"/>
      <c r="LN129" s="516"/>
      <c r="LO129" s="516"/>
      <c r="LP129" s="516"/>
      <c r="LQ129" s="516"/>
      <c r="LR129" s="516"/>
      <c r="LS129" s="516"/>
      <c r="LT129" s="516"/>
      <c r="LU129" s="516"/>
      <c r="LV129" s="516"/>
      <c r="LW129" s="516"/>
      <c r="LX129" s="516"/>
      <c r="LY129" s="516"/>
      <c r="LZ129" s="516"/>
      <c r="MA129" s="516"/>
      <c r="MB129" s="516"/>
      <c r="MC129" s="516"/>
      <c r="MD129" s="516"/>
      <c r="ME129" s="516"/>
      <c r="MF129" s="516"/>
      <c r="MG129" s="516"/>
      <c r="MH129" s="516"/>
      <c r="MI129" s="516"/>
      <c r="MJ129" s="516"/>
      <c r="MK129" s="516"/>
      <c r="ML129" s="516"/>
      <c r="MM129" s="516"/>
      <c r="MN129" s="516"/>
      <c r="MO129" s="516"/>
      <c r="MP129" s="516"/>
      <c r="MQ129" s="516"/>
      <c r="MR129" s="516"/>
      <c r="MS129" s="516"/>
      <c r="MT129" s="516"/>
      <c r="MU129" s="516"/>
      <c r="MV129" s="516"/>
      <c r="MW129" s="516"/>
      <c r="MX129" s="516"/>
      <c r="MY129" s="516"/>
      <c r="MZ129" s="516"/>
      <c r="NA129" s="516"/>
      <c r="NB129" s="516"/>
      <c r="NC129" s="516"/>
      <c r="ND129" s="516"/>
      <c r="NE129" s="516"/>
      <c r="NF129" s="516"/>
      <c r="NG129" s="516"/>
      <c r="NH129" s="516"/>
      <c r="NI129" s="516"/>
      <c r="NJ129" s="516"/>
      <c r="NK129" s="516"/>
      <c r="NL129" s="516"/>
      <c r="NM129" s="516"/>
      <c r="NN129" s="516"/>
      <c r="NO129" s="516"/>
      <c r="NP129" s="516"/>
      <c r="NQ129" s="516"/>
      <c r="NR129" s="516"/>
      <c r="NS129" s="516"/>
      <c r="NT129" s="516"/>
      <c r="NU129" s="516"/>
      <c r="NV129" s="516"/>
      <c r="NW129" s="516"/>
      <c r="NX129" s="516"/>
      <c r="NY129" s="516"/>
      <c r="NZ129" s="516"/>
      <c r="OA129" s="516"/>
      <c r="OB129" s="516"/>
      <c r="OC129" s="516"/>
      <c r="OD129" s="516"/>
      <c r="OE129" s="516"/>
      <c r="OF129" s="516"/>
      <c r="OG129" s="516"/>
      <c r="OH129" s="516"/>
      <c r="OI129" s="516"/>
      <c r="OJ129" s="516"/>
      <c r="OK129" s="516"/>
      <c r="OL129" s="516"/>
      <c r="OM129" s="516"/>
      <c r="ON129" s="516"/>
      <c r="OO129" s="516"/>
      <c r="OP129" s="516"/>
      <c r="OQ129" s="516"/>
      <c r="OR129" s="516"/>
      <c r="OS129" s="516"/>
      <c r="OT129" s="516"/>
      <c r="OU129" s="516"/>
      <c r="OV129" s="516"/>
      <c r="OW129" s="516"/>
      <c r="OX129" s="516"/>
      <c r="OY129" s="516"/>
      <c r="OZ129" s="516"/>
      <c r="PA129" s="516"/>
      <c r="PB129" s="516"/>
      <c r="PC129" s="516"/>
      <c r="PD129" s="516"/>
      <c r="PE129" s="516"/>
      <c r="PF129" s="516"/>
      <c r="PG129" s="516"/>
      <c r="PH129" s="516"/>
      <c r="PI129" s="516"/>
      <c r="PJ129" s="516"/>
      <c r="PK129" s="516"/>
      <c r="PL129" s="516"/>
      <c r="PM129" s="516"/>
      <c r="PN129" s="516"/>
      <c r="PO129" s="516"/>
      <c r="PP129" s="516"/>
      <c r="PQ129" s="516"/>
      <c r="PR129" s="516"/>
      <c r="PS129" s="516"/>
      <c r="PT129" s="516"/>
      <c r="PU129" s="516"/>
      <c r="PV129" s="516"/>
      <c r="PW129" s="516"/>
      <c r="PX129" s="516"/>
      <c r="PY129" s="516"/>
      <c r="PZ129" s="516"/>
      <c r="QA129" s="516"/>
      <c r="QB129" s="516"/>
      <c r="QC129" s="516"/>
      <c r="QD129" s="516"/>
      <c r="QE129" s="516"/>
      <c r="QF129" s="516"/>
      <c r="QG129" s="516"/>
      <c r="QH129" s="516"/>
      <c r="QI129" s="516"/>
      <c r="QJ129" s="516"/>
      <c r="QK129" s="516"/>
      <c r="QL129" s="516"/>
      <c r="QM129" s="516"/>
      <c r="QN129" s="516"/>
      <c r="QO129" s="516"/>
      <c r="QP129" s="516"/>
      <c r="QQ129" s="516"/>
      <c r="QR129" s="516"/>
      <c r="QS129" s="516"/>
      <c r="QT129" s="516"/>
      <c r="QU129" s="516"/>
      <c r="QV129" s="516"/>
      <c r="QW129" s="516"/>
      <c r="QX129" s="516"/>
      <c r="QY129" s="516"/>
      <c r="QZ129" s="516"/>
      <c r="RA129" s="516"/>
      <c r="RB129" s="516"/>
      <c r="RC129" s="516"/>
      <c r="RD129" s="516"/>
      <c r="RE129" s="516"/>
      <c r="RF129" s="516"/>
      <c r="RG129" s="516"/>
      <c r="RH129" s="516"/>
      <c r="RI129" s="516"/>
      <c r="RJ129" s="516"/>
      <c r="RK129" s="516"/>
      <c r="RL129" s="516"/>
      <c r="RM129" s="516"/>
      <c r="RN129" s="516"/>
      <c r="RO129" s="516"/>
      <c r="RP129" s="516"/>
      <c r="RQ129" s="516"/>
      <c r="RR129" s="516"/>
      <c r="RS129" s="516"/>
      <c r="RT129" s="516"/>
      <c r="RU129" s="516"/>
      <c r="RV129" s="516"/>
      <c r="RW129" s="516"/>
      <c r="RX129" s="516"/>
      <c r="RY129" s="516"/>
      <c r="RZ129" s="516"/>
      <c r="SA129" s="516"/>
      <c r="SB129" s="516"/>
      <c r="SC129" s="516"/>
      <c r="SD129" s="516"/>
      <c r="SE129" s="516"/>
      <c r="SF129" s="516"/>
      <c r="SG129" s="516"/>
      <c r="SH129" s="516"/>
      <c r="SI129" s="516"/>
      <c r="SJ129" s="516"/>
      <c r="SK129" s="516"/>
      <c r="SL129" s="516"/>
      <c r="SM129" s="516"/>
      <c r="SN129" s="516"/>
      <c r="SO129" s="516"/>
      <c r="SP129" s="516"/>
      <c r="SQ129" s="516"/>
      <c r="SR129" s="516"/>
      <c r="SS129" s="516"/>
      <c r="ST129" s="516"/>
      <c r="SU129" s="516"/>
      <c r="SV129" s="516"/>
      <c r="SW129" s="516"/>
      <c r="SX129" s="516"/>
      <c r="SY129" s="516"/>
      <c r="SZ129" s="516"/>
      <c r="TA129" s="516"/>
      <c r="TB129" s="516"/>
      <c r="TC129" s="516"/>
      <c r="TD129" s="516"/>
      <c r="TE129" s="516"/>
      <c r="TF129" s="516"/>
      <c r="TG129" s="516"/>
      <c r="TH129" s="516"/>
      <c r="TI129" s="516"/>
      <c r="TJ129" s="516"/>
      <c r="TK129" s="516"/>
      <c r="TL129" s="516"/>
      <c r="TM129" s="516"/>
      <c r="TN129" s="516"/>
      <c r="TO129" s="516"/>
      <c r="TP129" s="516"/>
      <c r="TQ129" s="516"/>
      <c r="TR129" s="516"/>
      <c r="TS129" s="516"/>
      <c r="TT129" s="516"/>
      <c r="TU129" s="516"/>
      <c r="TV129" s="516"/>
      <c r="TW129" s="516"/>
      <c r="TX129" s="516"/>
      <c r="TY129" s="516"/>
      <c r="TZ129" s="516"/>
      <c r="UA129" s="516"/>
      <c r="UB129" s="516"/>
      <c r="UC129" s="516"/>
      <c r="UD129" s="516"/>
      <c r="UE129" s="516"/>
      <c r="UF129" s="516"/>
      <c r="UG129" s="516"/>
      <c r="UH129" s="516"/>
      <c r="UI129" s="516"/>
      <c r="UJ129" s="516"/>
      <c r="UK129" s="516"/>
      <c r="UL129" s="516"/>
      <c r="UM129" s="516"/>
      <c r="UN129" s="516"/>
      <c r="UO129" s="516"/>
      <c r="UP129" s="516"/>
      <c r="UQ129" s="516"/>
      <c r="UR129" s="516"/>
      <c r="US129" s="516"/>
      <c r="UT129" s="516"/>
      <c r="UU129" s="516"/>
      <c r="UV129" s="516"/>
      <c r="UW129" s="516"/>
      <c r="UX129" s="516"/>
      <c r="UY129" s="516"/>
      <c r="UZ129" s="516"/>
      <c r="VA129" s="516"/>
      <c r="VB129" s="516"/>
      <c r="VC129" s="516"/>
      <c r="VD129" s="516"/>
      <c r="VE129" s="516"/>
      <c r="VF129" s="516"/>
      <c r="VG129" s="516"/>
      <c r="VH129" s="516"/>
      <c r="VI129" s="516"/>
      <c r="VJ129" s="516"/>
      <c r="VK129" s="516"/>
      <c r="VL129" s="516"/>
      <c r="VM129" s="516"/>
      <c r="VN129" s="516"/>
      <c r="VO129" s="516"/>
      <c r="VP129" s="516"/>
      <c r="VQ129" s="516"/>
      <c r="VR129" s="516"/>
      <c r="VS129" s="516"/>
      <c r="VT129" s="516"/>
      <c r="VU129" s="516"/>
      <c r="VV129" s="516"/>
      <c r="VW129" s="516"/>
      <c r="VX129" s="516"/>
      <c r="VY129" s="516"/>
      <c r="VZ129" s="516"/>
      <c r="WA129" s="516"/>
      <c r="WB129" s="516"/>
      <c r="WC129" s="516"/>
      <c r="WD129" s="516"/>
      <c r="WE129" s="516"/>
      <c r="WF129" s="516"/>
      <c r="WG129" s="516"/>
      <c r="WH129" s="516"/>
      <c r="WI129" s="516"/>
      <c r="WJ129" s="516"/>
      <c r="WK129" s="516"/>
      <c r="WL129" s="516"/>
      <c r="WM129" s="516"/>
      <c r="WN129" s="516"/>
      <c r="WO129" s="516"/>
      <c r="WP129" s="516"/>
      <c r="WQ129" s="516"/>
      <c r="WR129" s="516"/>
      <c r="WS129" s="516"/>
      <c r="WT129" s="516"/>
      <c r="WU129" s="516"/>
      <c r="WV129" s="516"/>
      <c r="WW129" s="516"/>
      <c r="WX129" s="516"/>
      <c r="WY129" s="516"/>
      <c r="WZ129" s="516"/>
      <c r="XA129" s="516"/>
      <c r="XB129" s="516"/>
      <c r="XC129" s="516"/>
      <c r="XD129" s="516"/>
      <c r="XE129" s="516"/>
      <c r="XF129" s="516"/>
      <c r="XG129" s="516"/>
      <c r="XH129" s="516"/>
      <c r="XI129" s="516"/>
      <c r="XJ129" s="516"/>
      <c r="XK129" s="516"/>
      <c r="XL129" s="516"/>
      <c r="XM129" s="516"/>
      <c r="XN129" s="516"/>
      <c r="XO129" s="516"/>
      <c r="XP129" s="516"/>
      <c r="XQ129" s="516"/>
      <c r="XR129" s="516"/>
      <c r="XS129" s="516"/>
      <c r="XT129" s="516"/>
      <c r="XU129" s="516"/>
      <c r="XV129" s="516"/>
      <c r="XW129" s="516"/>
      <c r="XX129" s="516"/>
      <c r="XY129" s="516"/>
      <c r="XZ129" s="516"/>
      <c r="YA129" s="516"/>
      <c r="YB129" s="516"/>
      <c r="YC129" s="516"/>
      <c r="YD129" s="516"/>
      <c r="YE129" s="516"/>
      <c r="YF129" s="516"/>
      <c r="YG129" s="516"/>
      <c r="YH129" s="516"/>
      <c r="YI129" s="516"/>
      <c r="YJ129" s="516"/>
      <c r="YK129" s="516"/>
      <c r="YL129" s="516"/>
      <c r="YM129" s="516"/>
      <c r="YN129" s="516"/>
      <c r="YO129" s="516"/>
      <c r="YP129" s="516"/>
      <c r="YQ129" s="516"/>
      <c r="YR129" s="516"/>
      <c r="YS129" s="516"/>
      <c r="YT129" s="516"/>
      <c r="YU129" s="516"/>
      <c r="YV129" s="516"/>
      <c r="YW129" s="516"/>
      <c r="YX129" s="516"/>
      <c r="YY129" s="516"/>
      <c r="YZ129" s="516"/>
      <c r="ZA129" s="516"/>
      <c r="ZB129" s="516"/>
      <c r="ZC129" s="516"/>
      <c r="ZD129" s="516"/>
      <c r="ZE129" s="516"/>
      <c r="ZF129" s="516"/>
      <c r="ZG129" s="516"/>
      <c r="ZH129" s="516"/>
      <c r="ZI129" s="516"/>
      <c r="ZJ129" s="516"/>
      <c r="ZK129" s="516"/>
      <c r="ZL129" s="516"/>
      <c r="ZM129" s="516"/>
      <c r="ZN129" s="516"/>
      <c r="ZO129" s="516"/>
      <c r="ZP129" s="516"/>
      <c r="ZQ129" s="516"/>
      <c r="ZR129" s="516"/>
      <c r="ZS129" s="516"/>
      <c r="ZT129" s="516"/>
      <c r="ZU129" s="516"/>
      <c r="ZV129" s="516"/>
      <c r="ZW129" s="516"/>
      <c r="ZX129" s="516"/>
      <c r="ZY129" s="516"/>
      <c r="ZZ129" s="516"/>
      <c r="AAA129" s="516"/>
      <c r="AAB129" s="516"/>
      <c r="AAC129" s="516"/>
      <c r="AAD129" s="516"/>
      <c r="AAE129" s="516"/>
      <c r="AAF129" s="516"/>
      <c r="AAG129" s="516"/>
      <c r="AAH129" s="516"/>
      <c r="AAI129" s="516"/>
      <c r="AAJ129" s="516"/>
      <c r="AAK129" s="516"/>
      <c r="AAL129" s="516"/>
      <c r="AAM129" s="516"/>
      <c r="AAN129" s="516"/>
      <c r="AAO129" s="516"/>
      <c r="AAP129" s="516"/>
      <c r="AAQ129" s="516"/>
      <c r="AAR129" s="516"/>
      <c r="AAS129" s="516"/>
      <c r="AAT129" s="516"/>
      <c r="AAU129" s="516"/>
      <c r="AAV129" s="516"/>
      <c r="AAW129" s="516"/>
      <c r="AAX129" s="516"/>
      <c r="AAY129" s="516"/>
      <c r="AAZ129" s="516"/>
      <c r="ABA129" s="516"/>
      <c r="ABB129" s="516"/>
      <c r="ABC129" s="516"/>
      <c r="ABD129" s="516"/>
      <c r="ABE129" s="516"/>
      <c r="ABF129" s="516"/>
      <c r="ABG129" s="516"/>
      <c r="ABH129" s="516"/>
      <c r="ABI129" s="516"/>
      <c r="ABJ129" s="516"/>
      <c r="ABK129" s="516"/>
      <c r="ABL129" s="516"/>
      <c r="ABM129" s="516"/>
      <c r="ABN129" s="516"/>
      <c r="ABO129" s="516"/>
      <c r="ABP129" s="516"/>
      <c r="ABQ129" s="516"/>
      <c r="ABR129" s="516"/>
      <c r="ABS129" s="516"/>
      <c r="ABT129" s="516"/>
      <c r="ABU129" s="516"/>
      <c r="ABV129" s="516"/>
      <c r="ABW129" s="516"/>
      <c r="ABX129" s="516"/>
      <c r="ABY129" s="516"/>
      <c r="ABZ129" s="516"/>
      <c r="ACA129" s="516"/>
      <c r="ACB129" s="516"/>
      <c r="ACC129" s="516"/>
      <c r="ACD129" s="516"/>
      <c r="ACE129" s="516"/>
      <c r="ACF129" s="516"/>
      <c r="ACG129" s="516"/>
      <c r="ACH129" s="516"/>
      <c r="ACI129" s="516"/>
      <c r="ACJ129" s="516"/>
      <c r="ACK129" s="516"/>
      <c r="ACL129" s="516"/>
      <c r="ACM129" s="516"/>
      <c r="ACN129" s="516"/>
      <c r="ACO129" s="516"/>
      <c r="ACP129" s="516"/>
      <c r="ACQ129" s="516"/>
      <c r="ACR129" s="516"/>
      <c r="ACS129" s="516"/>
      <c r="ACT129" s="516"/>
      <c r="ACU129" s="516"/>
      <c r="ACV129" s="516"/>
      <c r="ACW129" s="516"/>
      <c r="ACX129" s="516"/>
      <c r="ACY129" s="516"/>
      <c r="ACZ129" s="516"/>
      <c r="ADA129" s="516"/>
      <c r="ADB129" s="516"/>
      <c r="ADC129" s="516"/>
      <c r="ADD129" s="516"/>
      <c r="ADE129" s="516"/>
      <c r="ADF129" s="516"/>
      <c r="ADG129" s="516"/>
      <c r="ADH129" s="516"/>
      <c r="ADI129" s="516"/>
      <c r="ADJ129" s="516"/>
      <c r="ADK129" s="516"/>
      <c r="ADL129" s="516"/>
      <c r="ADM129" s="516"/>
      <c r="ADN129" s="516"/>
      <c r="ADO129" s="516"/>
      <c r="ADP129" s="516"/>
      <c r="ADQ129" s="516"/>
      <c r="ADR129" s="516"/>
      <c r="ADS129" s="516"/>
      <c r="ADT129" s="516"/>
      <c r="ADU129" s="516"/>
      <c r="ADV129" s="516"/>
      <c r="ADW129" s="516"/>
      <c r="ADX129" s="516"/>
      <c r="ADY129" s="516"/>
      <c r="ADZ129" s="516"/>
      <c r="AEA129" s="516"/>
      <c r="AEB129" s="516"/>
      <c r="AEC129" s="516"/>
      <c r="AED129" s="516"/>
      <c r="AEE129" s="516"/>
      <c r="AEF129" s="516"/>
      <c r="AEG129" s="516"/>
      <c r="AEH129" s="516"/>
      <c r="AEI129" s="516"/>
      <c r="AEJ129" s="516"/>
      <c r="AEK129" s="516"/>
      <c r="AEL129" s="516"/>
      <c r="AEM129" s="516"/>
      <c r="AEN129" s="516"/>
      <c r="AEO129" s="516"/>
      <c r="AEP129" s="516"/>
      <c r="AEQ129" s="516"/>
      <c r="AER129" s="516"/>
      <c r="AES129" s="516"/>
      <c r="AET129" s="516"/>
      <c r="AEU129" s="516"/>
      <c r="AEV129" s="516"/>
      <c r="AEW129" s="516"/>
      <c r="AEX129" s="516"/>
      <c r="AEY129" s="516"/>
      <c r="AEZ129" s="516"/>
      <c r="AFA129" s="516"/>
      <c r="AFB129" s="516"/>
      <c r="AFC129" s="516"/>
      <c r="AFD129" s="516"/>
      <c r="AFE129" s="516"/>
      <c r="AFF129" s="516"/>
      <c r="AFG129" s="516"/>
      <c r="AFH129" s="516"/>
      <c r="AFI129" s="516"/>
      <c r="AFJ129" s="516"/>
      <c r="AFK129" s="516"/>
      <c r="AFL129" s="516"/>
      <c r="AFM129" s="516"/>
      <c r="AFN129" s="516"/>
      <c r="AFO129" s="516"/>
      <c r="AFP129" s="516"/>
      <c r="AFQ129" s="516"/>
      <c r="AFR129" s="516"/>
      <c r="AFS129" s="516"/>
      <c r="AFT129" s="516"/>
      <c r="AFU129" s="516"/>
      <c r="AFV129" s="516"/>
      <c r="AFW129" s="516"/>
      <c r="AFX129" s="516"/>
      <c r="AFY129" s="516"/>
      <c r="AFZ129" s="516"/>
      <c r="AGA129" s="516"/>
      <c r="AGB129" s="516"/>
      <c r="AGC129" s="516"/>
      <c r="AGD129" s="516"/>
      <c r="AGE129" s="516"/>
      <c r="AGF129" s="516"/>
      <c r="AGG129" s="516"/>
      <c r="AGH129" s="516"/>
      <c r="AGI129" s="516"/>
      <c r="AGJ129" s="516"/>
      <c r="AGK129" s="516"/>
      <c r="AGL129" s="516"/>
      <c r="AGM129" s="516"/>
      <c r="AGN129" s="516"/>
      <c r="AGO129" s="516"/>
      <c r="AGP129" s="516"/>
      <c r="AGQ129" s="516"/>
      <c r="AGR129" s="516"/>
      <c r="AGS129" s="516"/>
      <c r="AGT129" s="516"/>
      <c r="AGU129" s="516"/>
      <c r="AGV129" s="516"/>
      <c r="AGW129" s="516"/>
      <c r="AGX129" s="516"/>
      <c r="AGY129" s="516"/>
      <c r="AGZ129" s="516"/>
      <c r="AHA129" s="516"/>
      <c r="AHB129" s="516"/>
      <c r="AHC129" s="516"/>
      <c r="AHD129" s="516"/>
      <c r="AHE129" s="516"/>
      <c r="AHF129" s="516"/>
      <c r="AHG129" s="516"/>
      <c r="AHH129" s="516"/>
      <c r="AHI129" s="516"/>
      <c r="AHJ129" s="516"/>
      <c r="AHK129" s="516"/>
      <c r="AHL129" s="516"/>
      <c r="AHM129" s="516"/>
      <c r="AHN129" s="516"/>
      <c r="AHO129" s="516"/>
      <c r="AHP129" s="516"/>
      <c r="AHQ129" s="516"/>
      <c r="AHR129" s="516"/>
      <c r="AHS129" s="516"/>
      <c r="AHT129" s="516"/>
      <c r="AHU129" s="516"/>
      <c r="AHV129" s="516"/>
      <c r="AHW129" s="516"/>
      <c r="AHX129" s="516"/>
      <c r="AHY129" s="516"/>
      <c r="AHZ129" s="516"/>
      <c r="AIA129" s="516"/>
      <c r="AIB129" s="516"/>
      <c r="AIC129" s="516"/>
      <c r="AID129" s="516"/>
      <c r="AIE129" s="516"/>
      <c r="AIF129" s="516"/>
      <c r="AIG129" s="516"/>
      <c r="AIH129" s="516"/>
      <c r="AII129" s="516"/>
      <c r="AIJ129" s="516"/>
      <c r="AIK129" s="516"/>
      <c r="AIL129" s="516"/>
      <c r="AIM129" s="516"/>
      <c r="AIN129" s="516"/>
      <c r="AIO129" s="516"/>
      <c r="AIP129" s="516"/>
      <c r="AIQ129" s="516"/>
      <c r="AIR129" s="516"/>
      <c r="AIS129" s="516"/>
      <c r="AIT129" s="516"/>
      <c r="AIU129" s="516"/>
      <c r="AIV129" s="516"/>
      <c r="AIW129" s="516"/>
      <c r="AIX129" s="516"/>
      <c r="AIY129" s="516"/>
      <c r="AIZ129" s="516"/>
      <c r="AJA129" s="516"/>
      <c r="AJB129" s="516"/>
      <c r="AJC129" s="516"/>
      <c r="AJD129" s="516"/>
      <c r="AJE129" s="516"/>
      <c r="AJF129" s="516"/>
      <c r="AJG129" s="516"/>
      <c r="AJH129" s="516"/>
      <c r="AJI129" s="516"/>
      <c r="AJJ129" s="516"/>
      <c r="AJK129" s="516"/>
      <c r="AJL129" s="516"/>
      <c r="AJM129" s="516"/>
      <c r="AJN129" s="516"/>
      <c r="AJO129" s="516"/>
      <c r="AJP129" s="516"/>
      <c r="AJQ129" s="516"/>
      <c r="AJR129" s="516"/>
      <c r="AJS129" s="516"/>
      <c r="AJT129" s="516"/>
      <c r="AJU129" s="516"/>
      <c r="AJV129" s="516"/>
      <c r="AJW129" s="516"/>
      <c r="AJX129" s="516"/>
      <c r="AJY129" s="516"/>
      <c r="AJZ129" s="516"/>
      <c r="AKA129" s="516"/>
      <c r="AKB129" s="516"/>
      <c r="AKC129" s="516"/>
      <c r="AKD129" s="516"/>
      <c r="AKE129" s="516"/>
      <c r="AKF129" s="516"/>
      <c r="AKG129" s="516"/>
      <c r="AKH129" s="516"/>
      <c r="AKI129" s="516"/>
      <c r="AKJ129" s="516"/>
      <c r="AKK129" s="516"/>
      <c r="AKL129" s="516"/>
      <c r="AKM129" s="516"/>
      <c r="AKN129" s="516"/>
      <c r="AKO129" s="516"/>
      <c r="AKP129" s="516"/>
      <c r="AKQ129" s="516"/>
      <c r="AKR129" s="516"/>
      <c r="AKS129" s="516"/>
      <c r="AKT129" s="516"/>
      <c r="AKU129" s="516"/>
      <c r="AKV129" s="516"/>
      <c r="AKW129" s="516"/>
      <c r="AKX129" s="516"/>
      <c r="AKY129" s="516"/>
      <c r="AKZ129" s="516"/>
      <c r="ALA129" s="516"/>
      <c r="ALB129" s="516"/>
      <c r="ALC129" s="516"/>
      <c r="ALD129" s="516"/>
      <c r="ALE129" s="516"/>
      <c r="ALF129" s="516"/>
      <c r="ALG129" s="516"/>
      <c r="ALH129" s="516"/>
      <c r="ALI129" s="516"/>
      <c r="ALJ129" s="516"/>
      <c r="ALK129" s="516"/>
      <c r="ALL129" s="516"/>
      <c r="ALM129" s="516"/>
      <c r="ALN129" s="516"/>
      <c r="ALO129" s="516"/>
      <c r="ALP129" s="516"/>
      <c r="ALQ129" s="516"/>
      <c r="ALR129" s="516"/>
      <c r="ALS129" s="516"/>
      <c r="ALT129" s="516"/>
      <c r="ALU129" s="516"/>
      <c r="ALV129" s="516"/>
      <c r="ALW129" s="516"/>
      <c r="ALX129" s="516"/>
      <c r="ALY129" s="516"/>
      <c r="ALZ129" s="516"/>
      <c r="AMA129" s="516"/>
      <c r="AMB129" s="516"/>
      <c r="AMC129" s="516"/>
      <c r="AMD129" s="516"/>
      <c r="AME129" s="516"/>
      <c r="AMF129" s="516"/>
      <c r="AMG129" s="516"/>
      <c r="AMH129" s="516"/>
      <c r="AMI129" s="516"/>
      <c r="AMJ129" s="516"/>
      <c r="AMK129" s="516"/>
      <c r="AML129" s="516"/>
      <c r="AMM129" s="516"/>
      <c r="AMN129" s="516"/>
      <c r="AMO129" s="516"/>
      <c r="AMP129" s="516"/>
      <c r="AMQ129" s="516"/>
      <c r="AMR129" s="516"/>
      <c r="AMS129" s="516"/>
      <c r="AMT129" s="516"/>
      <c r="AMU129" s="516"/>
      <c r="AMV129" s="516"/>
      <c r="AMW129" s="516"/>
      <c r="AMX129" s="516"/>
      <c r="AMY129" s="516"/>
      <c r="AMZ129" s="516"/>
      <c r="ANA129" s="516"/>
      <c r="ANB129" s="516"/>
      <c r="ANC129" s="516"/>
      <c r="AND129" s="516"/>
      <c r="ANE129" s="516"/>
      <c r="ANF129" s="516"/>
      <c r="ANG129" s="516"/>
      <c r="ANH129" s="516"/>
      <c r="ANI129" s="516"/>
      <c r="ANJ129" s="516"/>
      <c r="ANK129" s="516"/>
      <c r="ANL129" s="516"/>
      <c r="ANM129" s="516"/>
      <c r="ANN129" s="516"/>
      <c r="ANO129" s="516"/>
      <c r="ANP129" s="516"/>
      <c r="ANQ129" s="516"/>
      <c r="ANR129" s="516"/>
      <c r="ANS129" s="516"/>
      <c r="ANT129" s="516"/>
      <c r="ANU129" s="516"/>
      <c r="ANV129" s="516"/>
      <c r="ANW129" s="516"/>
      <c r="ANX129" s="516"/>
      <c r="ANY129" s="516"/>
      <c r="ANZ129" s="516"/>
      <c r="AOA129" s="516"/>
      <c r="AOB129" s="516"/>
      <c r="AOC129" s="516"/>
      <c r="AOD129" s="516"/>
      <c r="AOE129" s="516"/>
      <c r="AOF129" s="516"/>
      <c r="AOG129" s="516"/>
      <c r="AOH129" s="516"/>
      <c r="AOI129" s="516"/>
      <c r="AOJ129" s="516"/>
      <c r="AOK129" s="516"/>
      <c r="AOL129" s="516"/>
      <c r="AOM129" s="516"/>
      <c r="AON129" s="516"/>
      <c r="AOO129" s="516"/>
      <c r="AOP129" s="516"/>
      <c r="AOQ129" s="516"/>
      <c r="AOR129" s="516"/>
      <c r="AOS129" s="516"/>
      <c r="AOT129" s="516"/>
      <c r="AOU129" s="516"/>
      <c r="AOV129" s="516"/>
      <c r="AOW129" s="516"/>
      <c r="AOX129" s="516"/>
      <c r="AOY129" s="516"/>
      <c r="AOZ129" s="516"/>
      <c r="APA129" s="516"/>
      <c r="APB129" s="516"/>
      <c r="APC129" s="516"/>
      <c r="APD129" s="516"/>
      <c r="APE129" s="516"/>
      <c r="APF129" s="516"/>
      <c r="APG129" s="516"/>
      <c r="APH129" s="516"/>
      <c r="API129" s="516"/>
      <c r="APJ129" s="516"/>
      <c r="APK129" s="516"/>
      <c r="APL129" s="516"/>
      <c r="APM129" s="516"/>
      <c r="APN129" s="516"/>
      <c r="APO129" s="516"/>
      <c r="APP129" s="516"/>
      <c r="APQ129" s="516"/>
      <c r="APR129" s="516"/>
      <c r="APS129" s="516"/>
      <c r="APT129" s="516"/>
      <c r="APU129" s="516"/>
      <c r="APV129" s="516"/>
      <c r="APW129" s="516"/>
      <c r="APX129" s="516"/>
      <c r="APY129" s="516"/>
      <c r="APZ129" s="516"/>
      <c r="AQA129" s="516"/>
      <c r="AQB129" s="516"/>
      <c r="AQC129" s="516"/>
      <c r="AQD129" s="516"/>
      <c r="AQE129" s="516"/>
      <c r="AQF129" s="516"/>
      <c r="AQG129" s="516"/>
      <c r="AQH129" s="516"/>
      <c r="AQI129" s="516"/>
      <c r="AQJ129" s="516"/>
      <c r="AQK129" s="516"/>
      <c r="AQL129" s="516"/>
      <c r="AQM129" s="516"/>
      <c r="AQN129" s="516"/>
      <c r="AQO129" s="516"/>
      <c r="AQP129" s="516"/>
      <c r="AQQ129" s="516"/>
      <c r="AQR129" s="516"/>
      <c r="AQS129" s="516"/>
      <c r="AQT129" s="516"/>
      <c r="AQU129" s="516"/>
      <c r="AQV129" s="516"/>
      <c r="AQW129" s="516"/>
      <c r="AQX129" s="516"/>
      <c r="AQY129" s="516"/>
      <c r="AQZ129" s="516"/>
      <c r="ARA129" s="516"/>
      <c r="ARB129" s="516"/>
      <c r="ARC129" s="516"/>
      <c r="ARD129" s="516"/>
      <c r="ARE129" s="516"/>
      <c r="ARF129" s="516"/>
      <c r="ARG129" s="516"/>
      <c r="ARH129" s="516"/>
      <c r="ARI129" s="516"/>
      <c r="ARJ129" s="516"/>
      <c r="ARK129" s="516"/>
      <c r="ARL129" s="516"/>
      <c r="ARM129" s="516"/>
      <c r="ARN129" s="516"/>
      <c r="ARO129" s="516"/>
      <c r="ARP129" s="516"/>
      <c r="ARQ129" s="516"/>
      <c r="ARR129" s="516"/>
      <c r="ARS129" s="516"/>
      <c r="ART129" s="516"/>
      <c r="ARU129" s="516"/>
      <c r="ARV129" s="516"/>
      <c r="ARW129" s="516"/>
      <c r="ARX129" s="516"/>
      <c r="ARY129" s="516"/>
      <c r="ARZ129" s="516"/>
      <c r="ASA129" s="516"/>
      <c r="ASB129" s="516"/>
      <c r="ASC129" s="516"/>
      <c r="ASD129" s="516"/>
      <c r="ASE129" s="516"/>
      <c r="ASF129" s="516"/>
      <c r="ASG129" s="516"/>
      <c r="ASH129" s="516"/>
      <c r="ASI129" s="516"/>
      <c r="ASJ129" s="516"/>
      <c r="ASK129" s="516"/>
      <c r="ASL129" s="516"/>
      <c r="ASM129" s="516"/>
      <c r="ASN129" s="516"/>
      <c r="ASO129" s="516"/>
      <c r="ASP129" s="516"/>
      <c r="ASQ129" s="516"/>
      <c r="ASR129" s="516"/>
      <c r="ASS129" s="516"/>
      <c r="AST129" s="516"/>
      <c r="ASU129" s="516"/>
      <c r="ASV129" s="516"/>
      <c r="ASW129" s="516"/>
      <c r="ASX129" s="516"/>
      <c r="ASY129" s="516"/>
      <c r="ASZ129" s="516"/>
      <c r="ATA129" s="516"/>
      <c r="ATB129" s="516"/>
      <c r="ATC129" s="516"/>
      <c r="ATD129" s="516"/>
      <c r="ATE129" s="516"/>
      <c r="ATF129" s="516"/>
      <c r="ATG129" s="516"/>
      <c r="ATH129" s="516"/>
      <c r="ATI129" s="516"/>
      <c r="ATJ129" s="516"/>
      <c r="ATK129" s="516"/>
      <c r="ATL129" s="516"/>
      <c r="ATM129" s="516"/>
      <c r="ATN129" s="516"/>
      <c r="ATO129" s="516"/>
      <c r="ATP129" s="516"/>
      <c r="ATQ129" s="516"/>
      <c r="ATR129" s="516"/>
      <c r="ATS129" s="516"/>
      <c r="ATT129" s="516"/>
      <c r="ATU129" s="516"/>
      <c r="ATV129" s="516"/>
      <c r="ATW129" s="516"/>
      <c r="ATX129" s="516"/>
      <c r="ATY129" s="516"/>
      <c r="ATZ129" s="516"/>
      <c r="AUA129" s="516"/>
      <c r="AUB129" s="516"/>
      <c r="AUC129" s="516"/>
      <c r="AUD129" s="516"/>
      <c r="AUE129" s="516"/>
      <c r="AUF129" s="516"/>
      <c r="AUG129" s="516"/>
      <c r="AUH129" s="516"/>
      <c r="AUI129" s="516"/>
      <c r="AUJ129" s="516"/>
      <c r="AUK129" s="516"/>
      <c r="AUL129" s="516"/>
      <c r="AUM129" s="516"/>
      <c r="AUN129" s="516"/>
      <c r="AUO129" s="516"/>
      <c r="AUP129" s="516"/>
      <c r="AUQ129" s="516"/>
      <c r="AUR129" s="516"/>
      <c r="AUS129" s="516"/>
      <c r="AUT129" s="516"/>
      <c r="AUU129" s="516"/>
      <c r="AUV129" s="516"/>
      <c r="AUW129" s="516"/>
      <c r="AUX129" s="516"/>
      <c r="AUY129" s="516"/>
      <c r="AUZ129" s="516"/>
      <c r="AVA129" s="516"/>
      <c r="AVB129" s="516"/>
      <c r="AVC129" s="516"/>
      <c r="AVD129" s="516"/>
      <c r="AVE129" s="516"/>
      <c r="AVF129" s="516"/>
      <c r="AVG129" s="516"/>
      <c r="AVH129" s="516"/>
      <c r="AVI129" s="516"/>
      <c r="AVJ129" s="516"/>
      <c r="AVK129" s="516"/>
      <c r="AVL129" s="516"/>
      <c r="AVM129" s="516"/>
      <c r="AVN129" s="516"/>
      <c r="AVO129" s="516"/>
      <c r="AVP129" s="516"/>
      <c r="AVQ129" s="516"/>
      <c r="AVR129" s="516"/>
      <c r="AVS129" s="516"/>
      <c r="AVT129" s="516"/>
      <c r="AVU129" s="516"/>
      <c r="AVV129" s="516"/>
      <c r="AVW129" s="516"/>
      <c r="AVX129" s="516"/>
      <c r="AVY129" s="516"/>
      <c r="AVZ129" s="516"/>
      <c r="AWA129" s="516"/>
      <c r="AWB129" s="516"/>
      <c r="AWC129" s="516"/>
      <c r="AWD129" s="516"/>
      <c r="AWE129" s="516"/>
      <c r="AWF129" s="516"/>
      <c r="AWG129" s="516"/>
      <c r="AWH129" s="516"/>
      <c r="AWI129" s="516"/>
      <c r="AWJ129" s="516"/>
      <c r="AWK129" s="516"/>
      <c r="AWL129" s="516"/>
      <c r="AWM129" s="516"/>
      <c r="AWN129" s="516"/>
      <c r="AWO129" s="516"/>
      <c r="AWP129" s="516"/>
      <c r="AWQ129" s="516"/>
      <c r="AWR129" s="516"/>
      <c r="AWS129" s="516"/>
      <c r="AWT129" s="516"/>
      <c r="AWU129" s="516"/>
      <c r="AWV129" s="516"/>
      <c r="AWW129" s="516"/>
      <c r="AWX129" s="516"/>
      <c r="AWY129" s="516"/>
      <c r="AWZ129" s="516"/>
      <c r="AXA129" s="516"/>
      <c r="AXB129" s="516"/>
      <c r="AXC129" s="516"/>
      <c r="AXD129" s="516"/>
      <c r="AXE129" s="516"/>
      <c r="AXF129" s="516"/>
      <c r="AXG129" s="516"/>
      <c r="AXH129" s="516"/>
      <c r="AXI129" s="516"/>
      <c r="AXJ129" s="516"/>
      <c r="AXK129" s="516"/>
      <c r="AXL129" s="516"/>
      <c r="AXM129" s="516"/>
      <c r="AXN129" s="516"/>
      <c r="AXO129" s="516"/>
      <c r="AXP129" s="516"/>
      <c r="AXQ129" s="516"/>
      <c r="AXR129" s="516"/>
      <c r="AXS129" s="516"/>
      <c r="AXT129" s="516"/>
      <c r="AXU129" s="516"/>
      <c r="AXV129" s="516"/>
      <c r="AXW129" s="516"/>
      <c r="AXX129" s="516"/>
      <c r="AXY129" s="516"/>
      <c r="AXZ129" s="516"/>
      <c r="AYA129" s="516"/>
      <c r="AYB129" s="516"/>
      <c r="AYC129" s="516"/>
      <c r="AYD129" s="516"/>
      <c r="AYE129" s="516"/>
      <c r="AYF129" s="516"/>
      <c r="AYG129" s="516"/>
      <c r="AYH129" s="516"/>
      <c r="AYI129" s="516"/>
      <c r="AYJ129" s="516"/>
      <c r="AYK129" s="516"/>
      <c r="AYL129" s="516"/>
      <c r="AYM129" s="516"/>
      <c r="AYN129" s="516"/>
      <c r="AYO129" s="516"/>
      <c r="AYP129" s="516"/>
      <c r="AYQ129" s="516"/>
      <c r="AYR129" s="516"/>
      <c r="AYS129" s="516"/>
      <c r="AYT129" s="516"/>
      <c r="AYU129" s="516"/>
      <c r="AYV129" s="516"/>
      <c r="AYW129" s="516"/>
      <c r="AYX129" s="516"/>
      <c r="AYY129" s="516"/>
      <c r="AYZ129" s="516"/>
      <c r="AZA129" s="516"/>
      <c r="AZB129" s="516"/>
      <c r="AZC129" s="516"/>
      <c r="AZD129" s="516"/>
      <c r="AZE129" s="516"/>
      <c r="AZF129" s="516"/>
      <c r="AZG129" s="516"/>
      <c r="AZH129" s="516"/>
      <c r="AZI129" s="516"/>
      <c r="AZJ129" s="516"/>
      <c r="AZK129" s="516"/>
      <c r="AZL129" s="516"/>
      <c r="AZM129" s="516"/>
      <c r="AZN129" s="516"/>
      <c r="AZO129" s="516"/>
      <c r="AZP129" s="516"/>
      <c r="AZQ129" s="516"/>
      <c r="AZR129" s="516"/>
      <c r="AZS129" s="516"/>
      <c r="AZT129" s="516"/>
      <c r="AZU129" s="516"/>
      <c r="AZV129" s="516"/>
      <c r="AZW129" s="516"/>
      <c r="AZX129" s="516"/>
      <c r="AZY129" s="516"/>
      <c r="AZZ129" s="516"/>
      <c r="BAA129" s="516"/>
      <c r="BAB129" s="516"/>
      <c r="BAC129" s="516"/>
      <c r="BAD129" s="516"/>
      <c r="BAE129" s="516"/>
      <c r="BAF129" s="516"/>
      <c r="BAG129" s="516"/>
      <c r="BAH129" s="516"/>
      <c r="BAI129" s="516"/>
      <c r="BAJ129" s="516"/>
      <c r="BAK129" s="516"/>
      <c r="BAL129" s="516"/>
      <c r="BAM129" s="516"/>
      <c r="BAN129" s="516"/>
      <c r="BAO129" s="516"/>
      <c r="BAP129" s="516"/>
      <c r="BAQ129" s="516"/>
      <c r="BAR129" s="516"/>
      <c r="BAS129" s="516"/>
      <c r="BAT129" s="516"/>
      <c r="BAU129" s="516"/>
      <c r="BAV129" s="516"/>
      <c r="BAW129" s="516"/>
      <c r="BAX129" s="516"/>
      <c r="BAY129" s="516"/>
      <c r="BAZ129" s="516"/>
      <c r="BBA129" s="516"/>
      <c r="BBB129" s="516"/>
      <c r="BBC129" s="516"/>
      <c r="BBD129" s="516"/>
      <c r="BBE129" s="516"/>
      <c r="BBF129" s="516"/>
      <c r="BBG129" s="516"/>
      <c r="BBH129" s="516"/>
      <c r="BBI129" s="516"/>
      <c r="BBJ129" s="516"/>
      <c r="BBK129" s="516"/>
      <c r="BBL129" s="516"/>
      <c r="BBM129" s="516"/>
      <c r="BBN129" s="516"/>
      <c r="BBO129" s="516"/>
      <c r="BBP129" s="516"/>
      <c r="BBQ129" s="516"/>
      <c r="BBR129" s="516"/>
      <c r="BBS129" s="516"/>
      <c r="BBT129" s="516"/>
      <c r="BBU129" s="516"/>
      <c r="BBV129" s="516"/>
      <c r="BBW129" s="516"/>
      <c r="BBX129" s="516"/>
      <c r="BBY129" s="516"/>
      <c r="BBZ129" s="516"/>
      <c r="BCA129" s="516"/>
      <c r="BCB129" s="516"/>
      <c r="BCC129" s="516"/>
      <c r="BCD129" s="516"/>
      <c r="BCE129" s="516"/>
      <c r="BCF129" s="516"/>
      <c r="BCG129" s="516"/>
      <c r="BCH129" s="516"/>
      <c r="BCI129" s="516"/>
      <c r="BCJ129" s="516"/>
      <c r="BCK129" s="516"/>
      <c r="BCL129" s="516"/>
      <c r="BCM129" s="516"/>
      <c r="BCN129" s="516"/>
      <c r="BCO129" s="516"/>
      <c r="BCP129" s="516"/>
      <c r="BCQ129" s="516"/>
      <c r="BCR129" s="516"/>
      <c r="BCS129" s="516"/>
      <c r="BCT129" s="516"/>
      <c r="BCU129" s="516"/>
      <c r="BCV129" s="516"/>
      <c r="BCW129" s="516"/>
      <c r="BCX129" s="516"/>
      <c r="BCY129" s="516"/>
      <c r="BCZ129" s="516"/>
      <c r="BDA129" s="516"/>
      <c r="BDB129" s="516"/>
      <c r="BDC129" s="516"/>
      <c r="BDD129" s="516"/>
      <c r="BDE129" s="516"/>
      <c r="BDF129" s="516"/>
      <c r="BDG129" s="516"/>
      <c r="BDH129" s="516"/>
      <c r="BDI129" s="516"/>
      <c r="BDJ129" s="516"/>
      <c r="BDK129" s="516"/>
      <c r="BDL129" s="516"/>
      <c r="BDM129" s="516"/>
      <c r="BDN129" s="516"/>
      <c r="BDO129" s="516"/>
      <c r="BDP129" s="516"/>
      <c r="BDQ129" s="516"/>
      <c r="BDR129" s="516"/>
      <c r="BDS129" s="516"/>
      <c r="BDT129" s="516"/>
      <c r="BDU129" s="516"/>
      <c r="BDV129" s="516"/>
      <c r="BDW129" s="516"/>
      <c r="BDX129" s="516"/>
      <c r="BDY129" s="516"/>
      <c r="BDZ129" s="516"/>
      <c r="BEA129" s="516"/>
      <c r="BEB129" s="516"/>
      <c r="BEC129" s="516"/>
      <c r="BED129" s="516"/>
      <c r="BEE129" s="516"/>
      <c r="BEF129" s="516"/>
      <c r="BEG129" s="516"/>
      <c r="BEH129" s="516"/>
      <c r="BEI129" s="516"/>
      <c r="BEJ129" s="516"/>
      <c r="BEK129" s="516"/>
      <c r="BEL129" s="516"/>
      <c r="BEM129" s="516"/>
      <c r="BEN129" s="516"/>
      <c r="BEO129" s="516"/>
      <c r="BEP129" s="516"/>
      <c r="BEQ129" s="516"/>
      <c r="BER129" s="516"/>
      <c r="BES129" s="516"/>
      <c r="BET129" s="516"/>
      <c r="BEU129" s="516"/>
      <c r="BEV129" s="516"/>
      <c r="BEW129" s="516"/>
      <c r="BEX129" s="516"/>
      <c r="BEY129" s="516"/>
      <c r="BEZ129" s="516"/>
      <c r="BFA129" s="516"/>
      <c r="BFB129" s="516"/>
      <c r="BFC129" s="516"/>
      <c r="BFD129" s="516"/>
      <c r="BFE129" s="516"/>
      <c r="BFF129" s="516"/>
      <c r="BFG129" s="516"/>
      <c r="BFH129" s="516"/>
      <c r="BFI129" s="516"/>
      <c r="BFJ129" s="516"/>
      <c r="BFK129" s="516"/>
      <c r="BFL129" s="516"/>
      <c r="BFM129" s="516"/>
      <c r="BFN129" s="516"/>
      <c r="BFO129" s="516"/>
      <c r="BFP129" s="516"/>
      <c r="BFQ129" s="516"/>
      <c r="BFR129" s="516"/>
      <c r="BFS129" s="516"/>
      <c r="BFT129" s="516"/>
      <c r="BFU129" s="516"/>
      <c r="BFV129" s="516"/>
      <c r="BFW129" s="516"/>
      <c r="BFX129" s="516"/>
      <c r="BFY129" s="516"/>
      <c r="BFZ129" s="516"/>
      <c r="BGA129" s="516"/>
      <c r="BGB129" s="516"/>
      <c r="BGC129" s="516"/>
      <c r="BGD129" s="516"/>
      <c r="BGE129" s="516"/>
      <c r="BGF129" s="516"/>
      <c r="BGG129" s="516"/>
      <c r="BGH129" s="516"/>
      <c r="BGI129" s="516"/>
      <c r="BGJ129" s="516"/>
      <c r="BGK129" s="516"/>
      <c r="BGL129" s="516"/>
      <c r="BGM129" s="516"/>
      <c r="BGN129" s="516"/>
      <c r="BGO129" s="516"/>
      <c r="BGP129" s="516"/>
      <c r="BGQ129" s="516"/>
      <c r="BGR129" s="516"/>
      <c r="BGS129" s="516"/>
      <c r="BGT129" s="516"/>
      <c r="BGU129" s="516"/>
      <c r="BGV129" s="516"/>
      <c r="BGW129" s="516"/>
      <c r="BGX129" s="516"/>
      <c r="BGY129" s="516"/>
      <c r="BGZ129" s="516"/>
      <c r="BHA129" s="516"/>
      <c r="BHB129" s="516"/>
      <c r="BHC129" s="516"/>
      <c r="BHD129" s="516"/>
      <c r="BHE129" s="516"/>
      <c r="BHF129" s="516"/>
      <c r="BHG129" s="516"/>
      <c r="BHH129" s="516"/>
      <c r="BHI129" s="516"/>
      <c r="BHJ129" s="516"/>
      <c r="BHK129" s="516"/>
      <c r="BHL129" s="516"/>
      <c r="BHM129" s="516"/>
      <c r="BHN129" s="516"/>
      <c r="BHO129" s="516"/>
      <c r="BHP129" s="516"/>
      <c r="BHQ129" s="516"/>
      <c r="BHR129" s="516"/>
      <c r="BHS129" s="516"/>
      <c r="BHT129" s="516"/>
      <c r="BHU129" s="516"/>
      <c r="BHV129" s="516"/>
      <c r="BHW129" s="516"/>
      <c r="BHX129" s="516"/>
      <c r="BHY129" s="516"/>
      <c r="BHZ129" s="516"/>
      <c r="BIA129" s="516"/>
      <c r="BIB129" s="516"/>
      <c r="BIC129" s="516"/>
      <c r="BID129" s="516"/>
      <c r="BIE129" s="516"/>
      <c r="BIF129" s="516"/>
      <c r="BIG129" s="516"/>
      <c r="BIH129" s="516"/>
      <c r="BII129" s="516"/>
      <c r="BIJ129" s="516"/>
      <c r="BIK129" s="516"/>
      <c r="BIL129" s="516"/>
      <c r="BIM129" s="516"/>
      <c r="BIN129" s="516"/>
      <c r="BIO129" s="516"/>
      <c r="BIP129" s="516"/>
      <c r="BIQ129" s="516"/>
      <c r="BIR129" s="516"/>
      <c r="BIS129" s="516"/>
      <c r="BIT129" s="516"/>
      <c r="BIU129" s="516"/>
      <c r="BIV129" s="516"/>
      <c r="BIW129" s="516"/>
      <c r="BIX129" s="516"/>
      <c r="BIY129" s="516"/>
      <c r="BIZ129" s="516"/>
      <c r="BJA129" s="516"/>
      <c r="BJB129" s="516"/>
      <c r="BJC129" s="516"/>
      <c r="BJD129" s="516"/>
      <c r="BJE129" s="516"/>
      <c r="BJF129" s="516"/>
      <c r="BJG129" s="516"/>
      <c r="BJH129" s="516"/>
      <c r="BJI129" s="516"/>
      <c r="BJJ129" s="516"/>
      <c r="BJK129" s="516"/>
      <c r="BJL129" s="516"/>
      <c r="BJM129" s="516"/>
      <c r="BJN129" s="516"/>
      <c r="BJO129" s="516"/>
      <c r="BJP129" s="516"/>
      <c r="BJQ129" s="516"/>
      <c r="BJR129" s="516"/>
      <c r="BJS129" s="516"/>
      <c r="BJT129" s="516"/>
      <c r="BJU129" s="516"/>
      <c r="BJV129" s="516"/>
      <c r="BJW129" s="516"/>
      <c r="BJX129" s="516"/>
      <c r="BJY129" s="516"/>
      <c r="BJZ129" s="516"/>
      <c r="BKA129" s="516"/>
      <c r="BKB129" s="516"/>
      <c r="BKC129" s="516"/>
      <c r="BKD129" s="516"/>
      <c r="BKE129" s="516"/>
      <c r="BKF129" s="516"/>
      <c r="BKG129" s="516"/>
      <c r="BKH129" s="516"/>
      <c r="BKI129" s="516"/>
      <c r="BKJ129" s="516"/>
      <c r="BKK129" s="516"/>
      <c r="BKL129" s="516"/>
      <c r="BKM129" s="516"/>
      <c r="BKN129" s="516"/>
      <c r="BKO129" s="516"/>
      <c r="BKP129" s="516"/>
      <c r="BKQ129" s="516"/>
      <c r="BKR129" s="516"/>
      <c r="BKS129" s="516"/>
      <c r="BKT129" s="516"/>
      <c r="BKU129" s="516"/>
      <c r="BKV129" s="516"/>
      <c r="BKW129" s="516"/>
      <c r="BKX129" s="516"/>
      <c r="BKY129" s="516"/>
      <c r="BKZ129" s="516"/>
      <c r="BLA129" s="516"/>
      <c r="BLB129" s="516"/>
      <c r="BLC129" s="516"/>
      <c r="BLD129" s="516"/>
      <c r="BLE129" s="516"/>
      <c r="BLF129" s="516"/>
      <c r="BLG129" s="516"/>
      <c r="BLH129" s="516"/>
      <c r="BLI129" s="516"/>
      <c r="BLJ129" s="516"/>
      <c r="BLK129" s="516"/>
      <c r="BLL129" s="516"/>
      <c r="BLM129" s="516"/>
      <c r="BLN129" s="516"/>
      <c r="BLO129" s="516"/>
      <c r="BLP129" s="516"/>
      <c r="BLQ129" s="516"/>
      <c r="BLR129" s="516"/>
      <c r="BLS129" s="516"/>
      <c r="BLT129" s="516"/>
      <c r="BLU129" s="516"/>
      <c r="BLV129" s="516"/>
      <c r="BLW129" s="516"/>
      <c r="BLX129" s="516"/>
      <c r="BLY129" s="516"/>
      <c r="BLZ129" s="516"/>
      <c r="BMA129" s="516"/>
      <c r="BMB129" s="516"/>
      <c r="BMC129" s="516"/>
      <c r="BMD129" s="516"/>
      <c r="BME129" s="516"/>
      <c r="BMF129" s="516"/>
      <c r="BMG129" s="516"/>
      <c r="BMH129" s="516"/>
      <c r="BMI129" s="516"/>
      <c r="BMJ129" s="516"/>
      <c r="BMK129" s="516"/>
      <c r="BML129" s="516"/>
      <c r="BMM129" s="516"/>
      <c r="BMN129" s="516"/>
      <c r="BMO129" s="516"/>
      <c r="BMP129" s="516"/>
      <c r="BMQ129" s="516"/>
      <c r="BMR129" s="516"/>
      <c r="BMS129" s="516"/>
      <c r="BMT129" s="516"/>
      <c r="BMU129" s="516"/>
      <c r="BMV129" s="516"/>
      <c r="BMW129" s="516"/>
      <c r="BMX129" s="516"/>
      <c r="BMY129" s="516"/>
      <c r="BMZ129" s="516"/>
      <c r="BNA129" s="516"/>
      <c r="BNB129" s="516"/>
      <c r="BNC129" s="516"/>
      <c r="BND129" s="516"/>
      <c r="BNE129" s="516"/>
      <c r="BNF129" s="516"/>
      <c r="BNG129" s="516"/>
      <c r="BNH129" s="516"/>
      <c r="BNI129" s="516"/>
      <c r="BNJ129" s="516"/>
      <c r="BNK129" s="516"/>
      <c r="BNL129" s="516"/>
      <c r="BNM129" s="516"/>
      <c r="BNN129" s="516"/>
      <c r="BNO129" s="516"/>
      <c r="BNP129" s="516"/>
      <c r="BNQ129" s="516"/>
      <c r="BNR129" s="516"/>
      <c r="BNS129" s="516"/>
      <c r="BNT129" s="516"/>
      <c r="BNU129" s="516"/>
      <c r="BNV129" s="516"/>
      <c r="BNW129" s="516"/>
      <c r="BNX129" s="516"/>
      <c r="BNY129" s="516"/>
      <c r="BNZ129" s="516"/>
      <c r="BOA129" s="516"/>
      <c r="BOB129" s="516"/>
      <c r="BOC129" s="516"/>
      <c r="BOD129" s="516"/>
      <c r="BOE129" s="516"/>
      <c r="BOF129" s="516"/>
      <c r="BOG129" s="516"/>
      <c r="BOH129" s="516"/>
      <c r="BOI129" s="516"/>
      <c r="BOJ129" s="516"/>
      <c r="BOK129" s="516"/>
      <c r="BOL129" s="516"/>
      <c r="BOM129" s="516"/>
      <c r="BON129" s="516"/>
      <c r="BOO129" s="516"/>
      <c r="BOP129" s="516"/>
      <c r="BOQ129" s="516"/>
      <c r="BOR129" s="516"/>
      <c r="BOS129" s="516"/>
      <c r="BOT129" s="516"/>
      <c r="BOU129" s="516"/>
      <c r="BOV129" s="516"/>
      <c r="BOW129" s="516"/>
      <c r="BOX129" s="516"/>
      <c r="BOY129" s="516"/>
      <c r="BOZ129" s="516"/>
      <c r="BPA129" s="516"/>
      <c r="BPB129" s="516"/>
      <c r="BPC129" s="516"/>
      <c r="BPD129" s="516"/>
      <c r="BPE129" s="516"/>
      <c r="BPF129" s="516"/>
      <c r="BPG129" s="516"/>
      <c r="BPH129" s="516"/>
      <c r="BPI129" s="516"/>
      <c r="BPJ129" s="516"/>
      <c r="BPK129" s="516"/>
      <c r="BPL129" s="516"/>
      <c r="BPM129" s="516"/>
      <c r="BPN129" s="516"/>
      <c r="BPO129" s="516"/>
      <c r="BPP129" s="516"/>
      <c r="BPQ129" s="516"/>
      <c r="BPR129" s="516"/>
      <c r="BPS129" s="516"/>
      <c r="BPT129" s="516"/>
      <c r="BPU129" s="516"/>
      <c r="BPV129" s="516"/>
      <c r="BPW129" s="516"/>
      <c r="BPX129" s="516"/>
      <c r="BPY129" s="516"/>
      <c r="BPZ129" s="516"/>
      <c r="BQA129" s="516"/>
      <c r="BQB129" s="516"/>
      <c r="BQC129" s="516"/>
      <c r="BQD129" s="516"/>
      <c r="BQE129" s="516"/>
      <c r="BQF129" s="516"/>
      <c r="BQG129" s="516"/>
      <c r="BQH129" s="516"/>
      <c r="BQI129" s="516"/>
      <c r="BQJ129" s="516"/>
      <c r="BQK129" s="516"/>
      <c r="BQL129" s="516"/>
      <c r="BQM129" s="516"/>
      <c r="BQN129" s="516"/>
      <c r="BQO129" s="516"/>
      <c r="BQP129" s="516"/>
      <c r="BQQ129" s="516"/>
      <c r="BQR129" s="516"/>
      <c r="BQS129" s="516"/>
      <c r="BQT129" s="516"/>
      <c r="BQU129" s="516"/>
      <c r="BQV129" s="516"/>
      <c r="BQW129" s="516"/>
      <c r="BQX129" s="516"/>
      <c r="BQY129" s="516"/>
      <c r="BQZ129" s="516"/>
      <c r="BRA129" s="516"/>
      <c r="BRB129" s="516"/>
      <c r="BRC129" s="516"/>
      <c r="BRD129" s="516"/>
      <c r="BRE129" s="516"/>
      <c r="BRF129" s="516"/>
      <c r="BRG129" s="516"/>
      <c r="BRH129" s="516"/>
      <c r="BRI129" s="516"/>
      <c r="BRJ129" s="516"/>
      <c r="BRK129" s="516"/>
      <c r="BRL129" s="516"/>
      <c r="BRM129" s="516"/>
      <c r="BRN129" s="516"/>
      <c r="BRO129" s="516"/>
      <c r="BRP129" s="516"/>
      <c r="BRQ129" s="516"/>
      <c r="BRR129" s="516"/>
      <c r="BRS129" s="516"/>
      <c r="BRT129" s="516"/>
      <c r="BRU129" s="516"/>
      <c r="BRV129" s="516"/>
      <c r="BRW129" s="516"/>
      <c r="BRX129" s="516"/>
      <c r="BRY129" s="516"/>
      <c r="BRZ129" s="516"/>
      <c r="BSA129" s="516"/>
      <c r="BSB129" s="516"/>
      <c r="BSC129" s="516"/>
      <c r="BSD129" s="516"/>
      <c r="BSE129" s="516"/>
      <c r="BSF129" s="516"/>
      <c r="BSG129" s="516"/>
      <c r="BSH129" s="516"/>
      <c r="BSI129" s="516"/>
      <c r="BSJ129" s="516"/>
      <c r="BSK129" s="516"/>
      <c r="BSL129" s="516"/>
      <c r="BSM129" s="516"/>
      <c r="BSN129" s="516"/>
      <c r="BSO129" s="516"/>
      <c r="BSP129" s="516"/>
      <c r="BSQ129" s="516"/>
      <c r="BSR129" s="516"/>
      <c r="BSS129" s="516"/>
      <c r="BST129" s="516"/>
      <c r="BSU129" s="516"/>
      <c r="BSV129" s="516"/>
      <c r="BSW129" s="516"/>
      <c r="BSX129" s="516"/>
      <c r="BSY129" s="516"/>
      <c r="BSZ129" s="516"/>
      <c r="BTA129" s="516"/>
      <c r="BTB129" s="516"/>
      <c r="BTC129" s="516"/>
      <c r="BTD129" s="516"/>
      <c r="BTE129" s="516"/>
      <c r="BTF129" s="516"/>
      <c r="BTG129" s="516"/>
      <c r="BTH129" s="516"/>
      <c r="BTI129" s="516"/>
      <c r="BTJ129" s="516"/>
      <c r="BTK129" s="516"/>
      <c r="BTL129" s="516"/>
      <c r="BTM129" s="516"/>
      <c r="BTN129" s="516"/>
      <c r="BTO129" s="516"/>
      <c r="BTP129" s="516"/>
      <c r="BTQ129" s="516"/>
      <c r="BTR129" s="516"/>
      <c r="BTS129" s="516"/>
      <c r="BTT129" s="516"/>
      <c r="BTU129" s="516"/>
      <c r="BTV129" s="516"/>
      <c r="BTW129" s="516"/>
      <c r="BTX129" s="516"/>
      <c r="BTY129" s="516"/>
      <c r="BTZ129" s="516"/>
      <c r="BUA129" s="516"/>
      <c r="BUB129" s="516"/>
      <c r="BUC129" s="516"/>
      <c r="BUD129" s="516"/>
      <c r="BUE129" s="516"/>
      <c r="BUF129" s="516"/>
      <c r="BUG129" s="516"/>
      <c r="BUH129" s="516"/>
      <c r="BUI129" s="516"/>
      <c r="BUJ129" s="516"/>
      <c r="BUK129" s="516"/>
      <c r="BUL129" s="516"/>
      <c r="BUM129" s="516"/>
      <c r="BUN129" s="516"/>
      <c r="BUO129" s="516"/>
      <c r="BUP129" s="516"/>
      <c r="BUQ129" s="516"/>
      <c r="BUR129" s="516"/>
      <c r="BUS129" s="516"/>
      <c r="BUT129" s="516"/>
      <c r="BUU129" s="516"/>
      <c r="BUV129" s="516"/>
      <c r="BUW129" s="516"/>
      <c r="BUX129" s="516"/>
      <c r="BUY129" s="516"/>
      <c r="BUZ129" s="516"/>
      <c r="BVA129" s="516"/>
      <c r="BVB129" s="516"/>
      <c r="BVC129" s="516"/>
      <c r="BVD129" s="516"/>
      <c r="BVE129" s="516"/>
      <c r="BVF129" s="516"/>
      <c r="BVG129" s="516"/>
      <c r="BVH129" s="516"/>
      <c r="BVI129" s="516"/>
      <c r="BVJ129" s="516"/>
      <c r="BVK129" s="516"/>
      <c r="BVL129" s="516"/>
      <c r="BVM129" s="516"/>
      <c r="BVN129" s="516"/>
      <c r="BVO129" s="516"/>
      <c r="BVP129" s="516"/>
      <c r="BVQ129" s="516"/>
      <c r="BVR129" s="516"/>
      <c r="BVS129" s="516"/>
      <c r="BVT129" s="516"/>
      <c r="BVU129" s="516"/>
      <c r="BVV129" s="516"/>
      <c r="BVW129" s="516"/>
      <c r="BVX129" s="516"/>
      <c r="BVY129" s="516"/>
      <c r="BVZ129" s="516"/>
      <c r="BWA129" s="516"/>
      <c r="BWB129" s="516"/>
      <c r="BWC129" s="516"/>
      <c r="BWD129" s="516"/>
      <c r="BWE129" s="516"/>
      <c r="BWF129" s="516"/>
      <c r="BWG129" s="516"/>
      <c r="BWH129" s="516"/>
      <c r="BWI129" s="516"/>
      <c r="BWJ129" s="516"/>
      <c r="BWK129" s="516"/>
      <c r="BWL129" s="516"/>
      <c r="BWM129" s="516"/>
      <c r="BWN129" s="516"/>
      <c r="BWO129" s="516"/>
      <c r="BWP129" s="516"/>
      <c r="BWQ129" s="516"/>
      <c r="BWR129" s="516"/>
      <c r="BWS129" s="516"/>
      <c r="BWT129" s="516"/>
      <c r="BWU129" s="516"/>
      <c r="BWV129" s="516"/>
      <c r="BWW129" s="516"/>
      <c r="BWX129" s="516"/>
      <c r="BWY129" s="516"/>
      <c r="BWZ129" s="516"/>
      <c r="BXA129" s="516"/>
      <c r="BXB129" s="516"/>
      <c r="BXC129" s="516"/>
      <c r="BXD129" s="516"/>
      <c r="BXE129" s="516"/>
      <c r="BXF129" s="516"/>
      <c r="BXG129" s="516"/>
      <c r="BXH129" s="516"/>
      <c r="BXI129" s="516"/>
      <c r="BXJ129" s="516"/>
      <c r="BXK129" s="516"/>
      <c r="BXL129" s="516"/>
      <c r="BXM129" s="516"/>
      <c r="BXN129" s="516"/>
      <c r="BXO129" s="516"/>
      <c r="BXP129" s="516"/>
      <c r="BXQ129" s="516"/>
      <c r="BXR129" s="516"/>
      <c r="BXS129" s="516"/>
      <c r="BXT129" s="516"/>
      <c r="BXU129" s="516"/>
      <c r="BXV129" s="516"/>
      <c r="BXW129" s="516"/>
      <c r="BXX129" s="516"/>
      <c r="BXY129" s="516"/>
      <c r="BXZ129" s="516"/>
      <c r="BYA129" s="516"/>
      <c r="BYB129" s="516"/>
      <c r="BYC129" s="516"/>
      <c r="BYD129" s="516"/>
      <c r="BYE129" s="516"/>
      <c r="BYF129" s="516"/>
      <c r="BYG129" s="516"/>
      <c r="BYH129" s="516"/>
      <c r="BYI129" s="516"/>
      <c r="BYJ129" s="516"/>
      <c r="BYK129" s="516"/>
      <c r="BYL129" s="516"/>
      <c r="BYM129" s="516"/>
      <c r="BYN129" s="516"/>
      <c r="BYO129" s="516"/>
      <c r="BYP129" s="516"/>
      <c r="BYQ129" s="516"/>
      <c r="BYR129" s="516"/>
      <c r="BYS129" s="516"/>
      <c r="BYT129" s="516"/>
      <c r="BYU129" s="516"/>
      <c r="BYV129" s="516"/>
      <c r="BYW129" s="516"/>
      <c r="BYX129" s="516"/>
      <c r="BYY129" s="516"/>
      <c r="BYZ129" s="516"/>
      <c r="BZA129" s="516"/>
      <c r="BZB129" s="516"/>
      <c r="BZC129" s="516"/>
      <c r="BZD129" s="516"/>
      <c r="BZE129" s="516"/>
      <c r="BZF129" s="516"/>
      <c r="BZG129" s="516"/>
      <c r="BZH129" s="516"/>
      <c r="BZI129" s="516"/>
      <c r="BZJ129" s="516"/>
      <c r="BZK129" s="516"/>
      <c r="BZL129" s="516"/>
      <c r="BZM129" s="516"/>
      <c r="BZN129" s="516"/>
      <c r="BZO129" s="516"/>
      <c r="BZP129" s="516"/>
      <c r="BZQ129" s="516"/>
      <c r="BZR129" s="516"/>
      <c r="BZS129" s="516"/>
      <c r="BZT129" s="516"/>
      <c r="BZU129" s="516"/>
      <c r="BZV129" s="516"/>
      <c r="BZW129" s="516"/>
      <c r="BZX129" s="516"/>
      <c r="BZY129" s="516"/>
      <c r="BZZ129" s="516"/>
      <c r="CAA129" s="516"/>
      <c r="CAB129" s="516"/>
      <c r="CAC129" s="516"/>
      <c r="CAD129" s="516"/>
      <c r="CAE129" s="516"/>
      <c r="CAF129" s="516"/>
      <c r="CAG129" s="516"/>
      <c r="CAH129" s="516"/>
      <c r="CAI129" s="516"/>
      <c r="CAJ129" s="516"/>
      <c r="CAK129" s="516"/>
      <c r="CAL129" s="516"/>
      <c r="CAM129" s="516"/>
      <c r="CAN129" s="516"/>
      <c r="CAO129" s="516"/>
      <c r="CAP129" s="516"/>
      <c r="CAQ129" s="516"/>
      <c r="CAR129" s="516"/>
      <c r="CAS129" s="516"/>
      <c r="CAT129" s="516"/>
      <c r="CAU129" s="516"/>
      <c r="CAV129" s="516"/>
      <c r="CAW129" s="516"/>
      <c r="CAX129" s="516"/>
      <c r="CAY129" s="516"/>
      <c r="CAZ129" s="516"/>
      <c r="CBA129" s="516"/>
      <c r="CBB129" s="516"/>
      <c r="CBC129" s="516"/>
      <c r="CBD129" s="516"/>
      <c r="CBE129" s="516"/>
      <c r="CBF129" s="516"/>
      <c r="CBG129" s="516"/>
      <c r="CBH129" s="516"/>
      <c r="CBI129" s="516"/>
      <c r="CBJ129" s="516"/>
      <c r="CBK129" s="516"/>
      <c r="CBL129" s="516"/>
      <c r="CBM129" s="516"/>
      <c r="CBN129" s="516"/>
      <c r="CBO129" s="516"/>
      <c r="CBP129" s="516"/>
      <c r="CBQ129" s="516"/>
      <c r="CBR129" s="516"/>
      <c r="CBS129" s="516"/>
      <c r="CBT129" s="516"/>
      <c r="CBU129" s="516"/>
      <c r="CBV129" s="516"/>
      <c r="CBW129" s="516"/>
      <c r="CBX129" s="516"/>
      <c r="CBY129" s="516"/>
      <c r="CBZ129" s="516"/>
      <c r="CCA129" s="516"/>
      <c r="CCB129" s="516"/>
      <c r="CCC129" s="516"/>
      <c r="CCD129" s="516"/>
      <c r="CCE129" s="516"/>
      <c r="CCF129" s="516"/>
      <c r="CCG129" s="516"/>
      <c r="CCH129" s="516"/>
      <c r="CCI129" s="516"/>
      <c r="CCJ129" s="516"/>
      <c r="CCK129" s="516"/>
      <c r="CCL129" s="516"/>
      <c r="CCM129" s="516"/>
      <c r="CCN129" s="516"/>
      <c r="CCO129" s="516"/>
      <c r="CCP129" s="516"/>
      <c r="CCQ129" s="516"/>
      <c r="CCR129" s="516"/>
      <c r="CCS129" s="516"/>
      <c r="CCT129" s="516"/>
      <c r="CCU129" s="516"/>
      <c r="CCV129" s="516"/>
      <c r="CCW129" s="516"/>
      <c r="CCX129" s="516"/>
      <c r="CCY129" s="516"/>
      <c r="CCZ129" s="516"/>
      <c r="CDA129" s="516"/>
      <c r="CDB129" s="516"/>
      <c r="CDC129" s="516"/>
      <c r="CDD129" s="516"/>
      <c r="CDE129" s="516"/>
      <c r="CDF129" s="516"/>
      <c r="CDG129" s="516"/>
      <c r="CDH129" s="516"/>
      <c r="CDI129" s="516"/>
      <c r="CDJ129" s="516"/>
      <c r="CDK129" s="516"/>
      <c r="CDL129" s="516"/>
      <c r="CDM129" s="516"/>
      <c r="CDN129" s="516"/>
      <c r="CDO129" s="516"/>
      <c r="CDP129" s="516"/>
      <c r="CDQ129" s="516"/>
      <c r="CDR129" s="516"/>
      <c r="CDS129" s="516"/>
      <c r="CDT129" s="516"/>
      <c r="CDU129" s="516"/>
      <c r="CDV129" s="516"/>
      <c r="CDW129" s="516"/>
      <c r="CDX129" s="516"/>
      <c r="CDY129" s="516"/>
      <c r="CDZ129" s="516"/>
      <c r="CEA129" s="516"/>
      <c r="CEB129" s="516"/>
      <c r="CEC129" s="516"/>
      <c r="CED129" s="516"/>
      <c r="CEE129" s="516"/>
      <c r="CEF129" s="516"/>
      <c r="CEG129" s="516"/>
      <c r="CEH129" s="516"/>
      <c r="CEI129" s="516"/>
      <c r="CEJ129" s="516"/>
      <c r="CEK129" s="516"/>
      <c r="CEL129" s="516"/>
      <c r="CEM129" s="516"/>
      <c r="CEN129" s="516"/>
      <c r="CEO129" s="516"/>
      <c r="CEP129" s="516"/>
      <c r="CEQ129" s="516"/>
      <c r="CER129" s="516"/>
      <c r="CES129" s="516"/>
      <c r="CET129" s="516"/>
      <c r="CEU129" s="516"/>
      <c r="CEV129" s="516"/>
      <c r="CEW129" s="516"/>
      <c r="CEX129" s="516"/>
      <c r="CEY129" s="516"/>
      <c r="CEZ129" s="516"/>
      <c r="CFA129" s="516"/>
      <c r="CFB129" s="516"/>
      <c r="CFC129" s="516"/>
      <c r="CFD129" s="516"/>
      <c r="CFE129" s="516"/>
      <c r="CFF129" s="516"/>
      <c r="CFG129" s="516"/>
      <c r="CFH129" s="516"/>
      <c r="CFI129" s="516"/>
      <c r="CFJ129" s="516"/>
      <c r="CFK129" s="516"/>
      <c r="CFL129" s="516"/>
      <c r="CFM129" s="516"/>
      <c r="CFN129" s="516"/>
      <c r="CFO129" s="516"/>
      <c r="CFP129" s="516"/>
      <c r="CFQ129" s="516"/>
      <c r="CFR129" s="516"/>
      <c r="CFS129" s="516"/>
      <c r="CFT129" s="516"/>
      <c r="CFU129" s="516"/>
      <c r="CFV129" s="516"/>
      <c r="CFW129" s="516"/>
      <c r="CFX129" s="516"/>
      <c r="CFY129" s="516"/>
      <c r="CFZ129" s="516"/>
      <c r="CGA129" s="516"/>
      <c r="CGB129" s="516"/>
      <c r="CGC129" s="516"/>
      <c r="CGD129" s="516"/>
      <c r="CGE129" s="516"/>
      <c r="CGF129" s="516"/>
      <c r="CGG129" s="516"/>
      <c r="CGH129" s="516"/>
      <c r="CGI129" s="516"/>
      <c r="CGJ129" s="516"/>
      <c r="CGK129" s="516"/>
      <c r="CGL129" s="516"/>
      <c r="CGM129" s="516"/>
      <c r="CGN129" s="516"/>
      <c r="CGO129" s="516"/>
      <c r="CGP129" s="516"/>
      <c r="CGQ129" s="516"/>
      <c r="CGR129" s="516"/>
      <c r="CGS129" s="516"/>
      <c r="CGT129" s="516"/>
      <c r="CGU129" s="516"/>
      <c r="CGV129" s="516"/>
      <c r="CGW129" s="516"/>
      <c r="CGX129" s="516"/>
      <c r="CGY129" s="516"/>
      <c r="CGZ129" s="516"/>
      <c r="CHA129" s="516"/>
      <c r="CHB129" s="516"/>
      <c r="CHC129" s="516"/>
      <c r="CHD129" s="516"/>
      <c r="CHE129" s="516"/>
      <c r="CHF129" s="516"/>
      <c r="CHG129" s="516"/>
      <c r="CHH129" s="516"/>
      <c r="CHI129" s="516"/>
      <c r="CHJ129" s="516"/>
      <c r="CHK129" s="516"/>
      <c r="CHL129" s="516"/>
      <c r="CHM129" s="516"/>
      <c r="CHN129" s="516"/>
      <c r="CHO129" s="516"/>
      <c r="CHP129" s="516"/>
      <c r="CHQ129" s="516"/>
      <c r="CHR129" s="516"/>
      <c r="CHS129" s="516"/>
      <c r="CHT129" s="516"/>
      <c r="CHU129" s="516"/>
      <c r="CHV129" s="516"/>
      <c r="CHW129" s="516"/>
      <c r="CHX129" s="516"/>
      <c r="CHY129" s="516"/>
      <c r="CHZ129" s="516"/>
      <c r="CIA129" s="516"/>
      <c r="CIB129" s="516"/>
      <c r="CIC129" s="516"/>
      <c r="CID129" s="516"/>
      <c r="CIE129" s="516"/>
      <c r="CIF129" s="516"/>
      <c r="CIG129" s="516"/>
      <c r="CIH129" s="516"/>
      <c r="CII129" s="516"/>
      <c r="CIJ129" s="516"/>
      <c r="CIK129" s="516"/>
      <c r="CIL129" s="516"/>
      <c r="CIM129" s="516"/>
      <c r="CIN129" s="516"/>
      <c r="CIO129" s="516"/>
      <c r="CIP129" s="516"/>
      <c r="CIQ129" s="516"/>
      <c r="CIR129" s="516"/>
      <c r="CIS129" s="516"/>
      <c r="CIT129" s="516"/>
      <c r="CIU129" s="516"/>
      <c r="CIV129" s="516"/>
      <c r="CIW129" s="516"/>
      <c r="CIX129" s="516"/>
      <c r="CIY129" s="516"/>
      <c r="CIZ129" s="516"/>
      <c r="CJA129" s="516"/>
      <c r="CJB129" s="516"/>
      <c r="CJC129" s="516"/>
      <c r="CJD129" s="516"/>
      <c r="CJE129" s="516"/>
      <c r="CJF129" s="516"/>
      <c r="CJG129" s="516"/>
      <c r="CJH129" s="516"/>
      <c r="CJI129" s="516"/>
      <c r="CJJ129" s="516"/>
      <c r="CJK129" s="516"/>
      <c r="CJL129" s="516"/>
      <c r="CJM129" s="516"/>
      <c r="CJN129" s="516"/>
      <c r="CJO129" s="516"/>
      <c r="CJP129" s="516"/>
      <c r="CJQ129" s="516"/>
      <c r="CJR129" s="516"/>
      <c r="CJS129" s="516"/>
      <c r="CJT129" s="516"/>
      <c r="CJU129" s="516"/>
      <c r="CJV129" s="516"/>
      <c r="CJW129" s="516"/>
      <c r="CJX129" s="516"/>
      <c r="CJY129" s="516"/>
      <c r="CJZ129" s="516"/>
      <c r="CKA129" s="516"/>
      <c r="CKB129" s="516"/>
      <c r="CKC129" s="516"/>
      <c r="CKD129" s="516"/>
      <c r="CKE129" s="516"/>
      <c r="CKF129" s="516"/>
      <c r="CKG129" s="516"/>
      <c r="CKH129" s="516"/>
      <c r="CKI129" s="516"/>
      <c r="CKJ129" s="516"/>
      <c r="CKK129" s="516"/>
      <c r="CKL129" s="516"/>
      <c r="CKM129" s="516"/>
      <c r="CKN129" s="516"/>
      <c r="CKO129" s="516"/>
      <c r="CKP129" s="516"/>
      <c r="CKQ129" s="516"/>
      <c r="CKR129" s="516"/>
      <c r="CKS129" s="516"/>
      <c r="CKT129" s="516"/>
      <c r="CKU129" s="516"/>
      <c r="CKV129" s="516"/>
      <c r="CKW129" s="516"/>
      <c r="CKX129" s="516"/>
      <c r="CKY129" s="516"/>
      <c r="CKZ129" s="516"/>
      <c r="CLA129" s="516"/>
      <c r="CLB129" s="516"/>
      <c r="CLC129" s="516"/>
      <c r="CLD129" s="516"/>
      <c r="CLE129" s="516"/>
      <c r="CLF129" s="516"/>
      <c r="CLG129" s="516"/>
      <c r="CLH129" s="516"/>
      <c r="CLI129" s="516"/>
      <c r="CLJ129" s="516"/>
      <c r="CLK129" s="516"/>
      <c r="CLL129" s="516"/>
      <c r="CLM129" s="516"/>
      <c r="CLN129" s="516"/>
      <c r="CLO129" s="516"/>
      <c r="CLP129" s="516"/>
      <c r="CLQ129" s="516"/>
      <c r="CLR129" s="516"/>
      <c r="CLS129" s="516"/>
      <c r="CLT129" s="516"/>
      <c r="CLU129" s="516"/>
      <c r="CLV129" s="516"/>
      <c r="CLW129" s="516"/>
      <c r="CLX129" s="516"/>
      <c r="CLY129" s="516"/>
      <c r="CLZ129" s="516"/>
      <c r="CMA129" s="516"/>
      <c r="CMB129" s="516"/>
      <c r="CMC129" s="516"/>
      <c r="CMD129" s="516"/>
      <c r="CME129" s="516"/>
      <c r="CMF129" s="516"/>
      <c r="CMG129" s="516"/>
      <c r="CMH129" s="516"/>
      <c r="CMI129" s="516"/>
      <c r="CMJ129" s="516"/>
      <c r="CMK129" s="516"/>
      <c r="CML129" s="516"/>
      <c r="CMM129" s="516"/>
      <c r="CMN129" s="516"/>
      <c r="CMO129" s="516"/>
      <c r="CMP129" s="516"/>
      <c r="CMQ129" s="516"/>
      <c r="CMR129" s="516"/>
      <c r="CMS129" s="516"/>
      <c r="CMT129" s="516"/>
      <c r="CMU129" s="516"/>
      <c r="CMV129" s="516"/>
      <c r="CMW129" s="516"/>
      <c r="CMX129" s="516"/>
      <c r="CMY129" s="516"/>
      <c r="CMZ129" s="516"/>
      <c r="CNA129" s="516"/>
      <c r="CNB129" s="516"/>
      <c r="CNC129" s="516"/>
      <c r="CND129" s="516"/>
      <c r="CNE129" s="516"/>
      <c r="CNF129" s="516"/>
      <c r="CNG129" s="516"/>
      <c r="CNH129" s="516"/>
      <c r="CNI129" s="516"/>
      <c r="CNJ129" s="516"/>
      <c r="CNK129" s="516"/>
      <c r="CNL129" s="516"/>
      <c r="CNM129" s="516"/>
      <c r="CNN129" s="516"/>
      <c r="CNO129" s="516"/>
      <c r="CNP129" s="516"/>
      <c r="CNQ129" s="516"/>
      <c r="CNR129" s="516"/>
      <c r="CNS129" s="516"/>
      <c r="CNT129" s="516"/>
      <c r="CNU129" s="516"/>
      <c r="CNV129" s="516"/>
      <c r="CNW129" s="516"/>
      <c r="CNX129" s="516"/>
      <c r="CNY129" s="516"/>
      <c r="CNZ129" s="516"/>
      <c r="COA129" s="516"/>
      <c r="COB129" s="516"/>
      <c r="COC129" s="516"/>
      <c r="COD129" s="516"/>
      <c r="COE129" s="516"/>
      <c r="COF129" s="516"/>
      <c r="COG129" s="516"/>
      <c r="COH129" s="516"/>
      <c r="COI129" s="516"/>
      <c r="COJ129" s="516"/>
      <c r="COK129" s="516"/>
      <c r="COL129" s="516"/>
      <c r="COM129" s="516"/>
      <c r="CON129" s="516"/>
      <c r="COO129" s="516"/>
      <c r="COP129" s="516"/>
      <c r="COQ129" s="516"/>
      <c r="COR129" s="516"/>
      <c r="COS129" s="516"/>
      <c r="COT129" s="516"/>
      <c r="COU129" s="516"/>
      <c r="COV129" s="516"/>
      <c r="COW129" s="516"/>
      <c r="COX129" s="516"/>
      <c r="COY129" s="516"/>
      <c r="COZ129" s="516"/>
      <c r="CPA129" s="516"/>
      <c r="CPB129" s="516"/>
      <c r="CPC129" s="516"/>
      <c r="CPD129" s="516"/>
      <c r="CPE129" s="516"/>
      <c r="CPF129" s="516"/>
      <c r="CPG129" s="516"/>
      <c r="CPH129" s="516"/>
      <c r="CPI129" s="516"/>
      <c r="CPJ129" s="516"/>
      <c r="CPK129" s="516"/>
      <c r="CPL129" s="516"/>
      <c r="CPM129" s="516"/>
      <c r="CPN129" s="516"/>
      <c r="CPO129" s="516"/>
      <c r="CPP129" s="516"/>
      <c r="CPQ129" s="516"/>
      <c r="CPR129" s="516"/>
      <c r="CPS129" s="516"/>
      <c r="CPT129" s="516"/>
      <c r="CPU129" s="516"/>
      <c r="CPV129" s="516"/>
      <c r="CPW129" s="516"/>
      <c r="CPX129" s="516"/>
      <c r="CPY129" s="516"/>
      <c r="CPZ129" s="516"/>
      <c r="CQA129" s="516"/>
      <c r="CQB129" s="516"/>
      <c r="CQC129" s="516"/>
      <c r="CQD129" s="516"/>
      <c r="CQE129" s="516"/>
      <c r="CQF129" s="516"/>
      <c r="CQG129" s="516"/>
      <c r="CQH129" s="516"/>
      <c r="CQI129" s="516"/>
      <c r="CQJ129" s="516"/>
      <c r="CQK129" s="516"/>
      <c r="CQL129" s="516"/>
      <c r="CQM129" s="516"/>
      <c r="CQN129" s="516"/>
      <c r="CQO129" s="516"/>
      <c r="CQP129" s="516"/>
      <c r="CQQ129" s="516"/>
      <c r="CQR129" s="516"/>
      <c r="CQS129" s="516"/>
      <c r="CQT129" s="516"/>
      <c r="CQU129" s="516"/>
      <c r="CQV129" s="516"/>
      <c r="CQW129" s="516"/>
      <c r="CQX129" s="516"/>
      <c r="CQY129" s="516"/>
      <c r="CQZ129" s="516"/>
      <c r="CRA129" s="516"/>
      <c r="CRB129" s="516"/>
      <c r="CRC129" s="516"/>
      <c r="CRD129" s="516"/>
      <c r="CRE129" s="516"/>
      <c r="CRF129" s="516"/>
      <c r="CRG129" s="516"/>
      <c r="CRH129" s="516"/>
      <c r="CRI129" s="516"/>
      <c r="CRJ129" s="516"/>
      <c r="CRK129" s="516"/>
      <c r="CRL129" s="516"/>
      <c r="CRM129" s="516"/>
      <c r="CRN129" s="516"/>
      <c r="CRO129" s="516"/>
      <c r="CRP129" s="516"/>
      <c r="CRQ129" s="516"/>
      <c r="CRR129" s="516"/>
      <c r="CRS129" s="516"/>
      <c r="CRT129" s="516"/>
      <c r="CRU129" s="516"/>
      <c r="CRV129" s="516"/>
      <c r="CRW129" s="516"/>
      <c r="CRX129" s="516"/>
      <c r="CRY129" s="516"/>
      <c r="CRZ129" s="516"/>
      <c r="CSA129" s="516"/>
      <c r="CSB129" s="516"/>
      <c r="CSC129" s="516"/>
      <c r="CSD129" s="516"/>
      <c r="CSE129" s="516"/>
      <c r="CSF129" s="516"/>
      <c r="CSG129" s="516"/>
      <c r="CSH129" s="516"/>
      <c r="CSI129" s="516"/>
      <c r="CSJ129" s="516"/>
      <c r="CSK129" s="516"/>
      <c r="CSL129" s="516"/>
      <c r="CSM129" s="516"/>
      <c r="CSN129" s="516"/>
      <c r="CSO129" s="516"/>
      <c r="CSP129" s="516"/>
      <c r="CSQ129" s="516"/>
      <c r="CSR129" s="516"/>
      <c r="CSS129" s="516"/>
      <c r="CST129" s="516"/>
      <c r="CSU129" s="516"/>
      <c r="CSV129" s="516"/>
      <c r="CSW129" s="516"/>
      <c r="CSX129" s="516"/>
      <c r="CSY129" s="516"/>
      <c r="CSZ129" s="516"/>
      <c r="CTA129" s="516"/>
      <c r="CTB129" s="516"/>
      <c r="CTC129" s="516"/>
      <c r="CTD129" s="516"/>
      <c r="CTE129" s="516"/>
      <c r="CTF129" s="516"/>
      <c r="CTG129" s="516"/>
      <c r="CTH129" s="516"/>
      <c r="CTI129" s="516"/>
      <c r="CTJ129" s="516"/>
      <c r="CTK129" s="516"/>
      <c r="CTL129" s="516"/>
      <c r="CTM129" s="516"/>
      <c r="CTN129" s="516"/>
      <c r="CTO129" s="516"/>
      <c r="CTP129" s="516"/>
      <c r="CTQ129" s="516"/>
      <c r="CTR129" s="516"/>
      <c r="CTS129" s="516"/>
      <c r="CTT129" s="516"/>
      <c r="CTU129" s="516"/>
      <c r="CTV129" s="516"/>
      <c r="CTW129" s="516"/>
      <c r="CTX129" s="516"/>
      <c r="CTY129" s="516"/>
      <c r="CTZ129" s="516"/>
      <c r="CUA129" s="516"/>
      <c r="CUB129" s="516"/>
      <c r="CUC129" s="516"/>
      <c r="CUD129" s="516"/>
      <c r="CUE129" s="516"/>
      <c r="CUF129" s="516"/>
      <c r="CUG129" s="516"/>
      <c r="CUH129" s="516"/>
      <c r="CUI129" s="516"/>
      <c r="CUJ129" s="516"/>
      <c r="CUK129" s="516"/>
      <c r="CUL129" s="516"/>
      <c r="CUM129" s="516"/>
      <c r="CUN129" s="516"/>
      <c r="CUO129" s="516"/>
      <c r="CUP129" s="516"/>
      <c r="CUQ129" s="516"/>
      <c r="CUR129" s="516"/>
      <c r="CUS129" s="516"/>
      <c r="CUT129" s="516"/>
      <c r="CUU129" s="516"/>
      <c r="CUV129" s="516"/>
      <c r="CUW129" s="516"/>
      <c r="CUX129" s="516"/>
      <c r="CUY129" s="516"/>
      <c r="CUZ129" s="516"/>
      <c r="CVA129" s="516"/>
      <c r="CVB129" s="516"/>
      <c r="CVC129" s="516"/>
      <c r="CVD129" s="516"/>
      <c r="CVE129" s="516"/>
      <c r="CVF129" s="516"/>
      <c r="CVG129" s="516"/>
      <c r="CVH129" s="516"/>
      <c r="CVI129" s="516"/>
      <c r="CVJ129" s="516"/>
      <c r="CVK129" s="516"/>
      <c r="CVL129" s="516"/>
      <c r="CVM129" s="516"/>
      <c r="CVN129" s="516"/>
      <c r="CVO129" s="516"/>
      <c r="CVP129" s="516"/>
      <c r="CVQ129" s="516"/>
      <c r="CVR129" s="516"/>
      <c r="CVS129" s="516"/>
      <c r="CVT129" s="516"/>
      <c r="CVU129" s="516"/>
      <c r="CVV129" s="516"/>
      <c r="CVW129" s="516"/>
      <c r="CVX129" s="516"/>
      <c r="CVY129" s="516"/>
      <c r="CVZ129" s="516"/>
      <c r="CWA129" s="516"/>
      <c r="CWB129" s="516"/>
      <c r="CWC129" s="516"/>
      <c r="CWD129" s="516"/>
      <c r="CWE129" s="516"/>
      <c r="CWF129" s="516"/>
      <c r="CWG129" s="516"/>
      <c r="CWH129" s="516"/>
      <c r="CWI129" s="516"/>
      <c r="CWJ129" s="516"/>
      <c r="CWK129" s="516"/>
      <c r="CWL129" s="516"/>
      <c r="CWM129" s="516"/>
      <c r="CWN129" s="516"/>
      <c r="CWO129" s="516"/>
      <c r="CWP129" s="516"/>
      <c r="CWQ129" s="516"/>
      <c r="CWR129" s="516"/>
      <c r="CWS129" s="516"/>
      <c r="CWT129" s="516"/>
      <c r="CWU129" s="516"/>
      <c r="CWV129" s="516"/>
      <c r="CWW129" s="516"/>
      <c r="CWX129" s="516"/>
      <c r="CWY129" s="516"/>
      <c r="CWZ129" s="516"/>
      <c r="CXA129" s="516"/>
      <c r="CXB129" s="516"/>
      <c r="CXC129" s="516"/>
      <c r="CXD129" s="516"/>
      <c r="CXE129" s="516"/>
      <c r="CXF129" s="516"/>
      <c r="CXG129" s="516"/>
      <c r="CXH129" s="516"/>
      <c r="CXI129" s="516"/>
      <c r="CXJ129" s="516"/>
      <c r="CXK129" s="516"/>
      <c r="CXL129" s="516"/>
      <c r="CXM129" s="516"/>
      <c r="CXN129" s="516"/>
      <c r="CXO129" s="516"/>
      <c r="CXP129" s="516"/>
      <c r="CXQ129" s="516"/>
      <c r="CXR129" s="516"/>
      <c r="CXS129" s="516"/>
      <c r="CXT129" s="516"/>
      <c r="CXU129" s="516"/>
      <c r="CXV129" s="516"/>
      <c r="CXW129" s="516"/>
      <c r="CXX129" s="516"/>
      <c r="CXY129" s="516"/>
      <c r="CXZ129" s="516"/>
      <c r="CYA129" s="516"/>
      <c r="CYB129" s="516"/>
      <c r="CYC129" s="516"/>
      <c r="CYD129" s="516"/>
      <c r="CYE129" s="516"/>
      <c r="CYF129" s="516"/>
      <c r="CYG129" s="516"/>
      <c r="CYH129" s="516"/>
      <c r="CYI129" s="516"/>
      <c r="CYJ129" s="516"/>
      <c r="CYK129" s="516"/>
      <c r="CYL129" s="516"/>
      <c r="CYM129" s="516"/>
      <c r="CYN129" s="516"/>
      <c r="CYO129" s="516"/>
      <c r="CYP129" s="516"/>
      <c r="CYQ129" s="516"/>
      <c r="CYR129" s="516"/>
      <c r="CYS129" s="516"/>
      <c r="CYT129" s="516"/>
      <c r="CYU129" s="516"/>
      <c r="CYV129" s="516"/>
      <c r="CYW129" s="516"/>
      <c r="CYX129" s="516"/>
      <c r="CYY129" s="516"/>
      <c r="CYZ129" s="516"/>
      <c r="CZA129" s="516"/>
      <c r="CZB129" s="516"/>
      <c r="CZC129" s="516"/>
      <c r="CZD129" s="516"/>
      <c r="CZE129" s="516"/>
      <c r="CZF129" s="516"/>
      <c r="CZG129" s="516"/>
      <c r="CZH129" s="516"/>
      <c r="CZI129" s="516"/>
      <c r="CZJ129" s="516"/>
      <c r="CZK129" s="516"/>
      <c r="CZL129" s="516"/>
      <c r="CZM129" s="516"/>
      <c r="CZN129" s="516"/>
      <c r="CZO129" s="516"/>
      <c r="CZP129" s="516"/>
      <c r="CZQ129" s="516"/>
      <c r="CZR129" s="516"/>
      <c r="CZS129" s="516"/>
      <c r="CZT129" s="516"/>
      <c r="CZU129" s="516"/>
      <c r="CZV129" s="516"/>
      <c r="CZW129" s="516"/>
      <c r="CZX129" s="516"/>
      <c r="CZY129" s="516"/>
      <c r="CZZ129" s="516"/>
      <c r="DAA129" s="516"/>
      <c r="DAB129" s="516"/>
      <c r="DAC129" s="516"/>
      <c r="DAD129" s="516"/>
      <c r="DAE129" s="516"/>
      <c r="DAF129" s="516"/>
      <c r="DAG129" s="516"/>
      <c r="DAH129" s="516"/>
      <c r="DAI129" s="516"/>
      <c r="DAJ129" s="516"/>
      <c r="DAK129" s="516"/>
      <c r="DAL129" s="516"/>
      <c r="DAM129" s="516"/>
      <c r="DAN129" s="516"/>
      <c r="DAO129" s="516"/>
      <c r="DAP129" s="516"/>
      <c r="DAQ129" s="516"/>
      <c r="DAR129" s="516"/>
      <c r="DAS129" s="516"/>
      <c r="DAT129" s="516"/>
      <c r="DAU129" s="516"/>
      <c r="DAV129" s="516"/>
      <c r="DAW129" s="516"/>
      <c r="DAX129" s="516"/>
      <c r="DAY129" s="516"/>
      <c r="DAZ129" s="516"/>
      <c r="DBA129" s="516"/>
      <c r="DBB129" s="516"/>
      <c r="DBC129" s="516"/>
      <c r="DBD129" s="516"/>
      <c r="DBE129" s="516"/>
      <c r="DBF129" s="516"/>
      <c r="DBG129" s="516"/>
      <c r="DBH129" s="516"/>
      <c r="DBI129" s="516"/>
      <c r="DBJ129" s="516"/>
      <c r="DBK129" s="516"/>
      <c r="DBL129" s="516"/>
      <c r="DBM129" s="516"/>
      <c r="DBN129" s="516"/>
      <c r="DBO129" s="516"/>
      <c r="DBP129" s="516"/>
      <c r="DBQ129" s="516"/>
      <c r="DBR129" s="516"/>
      <c r="DBS129" s="516"/>
      <c r="DBT129" s="516"/>
      <c r="DBU129" s="516"/>
      <c r="DBV129" s="516"/>
      <c r="DBW129" s="516"/>
      <c r="DBX129" s="516"/>
      <c r="DBY129" s="516"/>
      <c r="DBZ129" s="516"/>
      <c r="DCA129" s="516"/>
      <c r="DCB129" s="516"/>
      <c r="DCC129" s="516"/>
      <c r="DCD129" s="516"/>
      <c r="DCE129" s="516"/>
      <c r="DCF129" s="516"/>
      <c r="DCG129" s="516"/>
      <c r="DCH129" s="516"/>
      <c r="DCI129" s="516"/>
      <c r="DCJ129" s="516"/>
      <c r="DCK129" s="516"/>
      <c r="DCL129" s="516"/>
      <c r="DCM129" s="516"/>
      <c r="DCN129" s="516"/>
      <c r="DCO129" s="516"/>
      <c r="DCP129" s="516"/>
      <c r="DCQ129" s="516"/>
      <c r="DCR129" s="516"/>
      <c r="DCS129" s="516"/>
      <c r="DCT129" s="516"/>
      <c r="DCU129" s="516"/>
      <c r="DCV129" s="516"/>
      <c r="DCW129" s="516"/>
      <c r="DCX129" s="516"/>
      <c r="DCY129" s="516"/>
      <c r="DCZ129" s="516"/>
      <c r="DDA129" s="516"/>
      <c r="DDB129" s="516"/>
      <c r="DDC129" s="516"/>
      <c r="DDD129" s="516"/>
      <c r="DDE129" s="516"/>
      <c r="DDF129" s="516"/>
      <c r="DDG129" s="516"/>
      <c r="DDH129" s="516"/>
      <c r="DDI129" s="516"/>
      <c r="DDJ129" s="516"/>
      <c r="DDK129" s="516"/>
      <c r="DDL129" s="516"/>
      <c r="DDM129" s="516"/>
      <c r="DDN129" s="516"/>
      <c r="DDO129" s="516"/>
      <c r="DDP129" s="516"/>
      <c r="DDQ129" s="516"/>
      <c r="DDR129" s="516"/>
      <c r="DDS129" s="516"/>
      <c r="DDT129" s="516"/>
      <c r="DDU129" s="516"/>
      <c r="DDV129" s="516"/>
      <c r="DDW129" s="516"/>
      <c r="DDX129" s="516"/>
      <c r="DDY129" s="516"/>
      <c r="DDZ129" s="516"/>
      <c r="DEA129" s="516"/>
      <c r="DEB129" s="516"/>
      <c r="DEC129" s="516"/>
      <c r="DED129" s="516"/>
      <c r="DEE129" s="516"/>
      <c r="DEF129" s="516"/>
      <c r="DEG129" s="516"/>
      <c r="DEH129" s="516"/>
      <c r="DEI129" s="516"/>
      <c r="DEJ129" s="516"/>
      <c r="DEK129" s="516"/>
      <c r="DEL129" s="516"/>
      <c r="DEM129" s="516"/>
      <c r="DEN129" s="516"/>
      <c r="DEO129" s="516"/>
      <c r="DEP129" s="516"/>
      <c r="DEQ129" s="516"/>
      <c r="DER129" s="516"/>
      <c r="DES129" s="516"/>
      <c r="DET129" s="516"/>
      <c r="DEU129" s="516"/>
      <c r="DEV129" s="516"/>
      <c r="DEW129" s="516"/>
      <c r="DEX129" s="516"/>
      <c r="DEY129" s="516"/>
      <c r="DEZ129" s="516"/>
      <c r="DFA129" s="516"/>
      <c r="DFB129" s="516"/>
      <c r="DFC129" s="516"/>
      <c r="DFD129" s="516"/>
      <c r="DFE129" s="516"/>
      <c r="DFF129" s="516"/>
      <c r="DFG129" s="516"/>
      <c r="DFH129" s="516"/>
      <c r="DFI129" s="516"/>
      <c r="DFJ129" s="516"/>
      <c r="DFK129" s="516"/>
      <c r="DFL129" s="516"/>
      <c r="DFM129" s="516"/>
      <c r="DFN129" s="516"/>
      <c r="DFO129" s="516"/>
      <c r="DFP129" s="516"/>
      <c r="DFQ129" s="516"/>
      <c r="DFR129" s="516"/>
      <c r="DFS129" s="516"/>
      <c r="DFT129" s="516"/>
      <c r="DFU129" s="516"/>
      <c r="DFV129" s="516"/>
      <c r="DFW129" s="516"/>
      <c r="DFX129" s="516"/>
      <c r="DFY129" s="516"/>
      <c r="DFZ129" s="516"/>
      <c r="DGA129" s="516"/>
      <c r="DGB129" s="516"/>
      <c r="DGC129" s="516"/>
      <c r="DGD129" s="516"/>
      <c r="DGE129" s="516"/>
      <c r="DGF129" s="516"/>
      <c r="DGG129" s="516"/>
      <c r="DGH129" s="516"/>
      <c r="DGI129" s="516"/>
      <c r="DGJ129" s="516"/>
      <c r="DGK129" s="516"/>
      <c r="DGL129" s="516"/>
      <c r="DGM129" s="516"/>
      <c r="DGN129" s="516"/>
      <c r="DGO129" s="516"/>
      <c r="DGP129" s="516"/>
      <c r="DGQ129" s="516"/>
      <c r="DGR129" s="516"/>
      <c r="DGS129" s="516"/>
      <c r="DGT129" s="516"/>
      <c r="DGU129" s="516"/>
      <c r="DGV129" s="516"/>
      <c r="DGW129" s="516"/>
      <c r="DGX129" s="516"/>
      <c r="DGY129" s="516"/>
      <c r="DGZ129" s="516"/>
      <c r="DHA129" s="516"/>
      <c r="DHB129" s="516"/>
      <c r="DHC129" s="516"/>
      <c r="DHD129" s="516"/>
      <c r="DHE129" s="516"/>
      <c r="DHF129" s="516"/>
      <c r="DHG129" s="516"/>
      <c r="DHH129" s="516"/>
      <c r="DHI129" s="516"/>
      <c r="DHJ129" s="516"/>
      <c r="DHK129" s="516"/>
      <c r="DHL129" s="516"/>
      <c r="DHM129" s="516"/>
      <c r="DHN129" s="516"/>
      <c r="DHO129" s="516"/>
      <c r="DHP129" s="516"/>
      <c r="DHQ129" s="516"/>
      <c r="DHR129" s="516"/>
      <c r="DHS129" s="516"/>
      <c r="DHT129" s="516"/>
      <c r="DHU129" s="516"/>
      <c r="DHV129" s="516"/>
      <c r="DHW129" s="516"/>
      <c r="DHX129" s="516"/>
      <c r="DHY129" s="516"/>
      <c r="DHZ129" s="516"/>
      <c r="DIA129" s="516"/>
      <c r="DIB129" s="516"/>
      <c r="DIC129" s="516"/>
      <c r="DID129" s="516"/>
      <c r="DIE129" s="516"/>
      <c r="DIF129" s="516"/>
      <c r="DIG129" s="516"/>
      <c r="DIH129" s="516"/>
      <c r="DII129" s="516"/>
      <c r="DIJ129" s="516"/>
      <c r="DIK129" s="516"/>
      <c r="DIL129" s="516"/>
      <c r="DIM129" s="516"/>
      <c r="DIN129" s="516"/>
      <c r="DIO129" s="516"/>
      <c r="DIP129" s="516"/>
      <c r="DIQ129" s="516"/>
      <c r="DIR129" s="516"/>
      <c r="DIS129" s="516"/>
      <c r="DIT129" s="516"/>
      <c r="DIU129" s="516"/>
      <c r="DIV129" s="516"/>
      <c r="DIW129" s="516"/>
      <c r="DIX129" s="516"/>
      <c r="DIY129" s="516"/>
      <c r="DIZ129" s="516"/>
      <c r="DJA129" s="516"/>
      <c r="DJB129" s="516"/>
      <c r="DJC129" s="516"/>
      <c r="DJD129" s="516"/>
      <c r="DJE129" s="516"/>
      <c r="DJF129" s="516"/>
      <c r="DJG129" s="516"/>
      <c r="DJH129" s="516"/>
      <c r="DJI129" s="516"/>
      <c r="DJJ129" s="516"/>
      <c r="DJK129" s="516"/>
      <c r="DJL129" s="516"/>
      <c r="DJM129" s="516"/>
      <c r="DJN129" s="516"/>
      <c r="DJO129" s="516"/>
      <c r="DJP129" s="516"/>
      <c r="DJQ129" s="516"/>
      <c r="DJR129" s="516"/>
      <c r="DJS129" s="516"/>
      <c r="DJT129" s="516"/>
      <c r="DJU129" s="516"/>
      <c r="DJV129" s="516"/>
      <c r="DJW129" s="516"/>
      <c r="DJX129" s="516"/>
      <c r="DJY129" s="516"/>
      <c r="DJZ129" s="516"/>
      <c r="DKA129" s="516"/>
      <c r="DKB129" s="516"/>
      <c r="DKC129" s="516"/>
      <c r="DKD129" s="516"/>
      <c r="DKE129" s="516"/>
      <c r="DKF129" s="516"/>
      <c r="DKG129" s="516"/>
      <c r="DKH129" s="516"/>
      <c r="DKI129" s="516"/>
      <c r="DKJ129" s="516"/>
      <c r="DKK129" s="516"/>
      <c r="DKL129" s="516"/>
      <c r="DKM129" s="516"/>
      <c r="DKN129" s="516"/>
      <c r="DKO129" s="516"/>
      <c r="DKP129" s="516"/>
      <c r="DKQ129" s="516"/>
      <c r="DKR129" s="516"/>
      <c r="DKS129" s="516"/>
      <c r="DKT129" s="516"/>
      <c r="DKU129" s="516"/>
      <c r="DKV129" s="516"/>
      <c r="DKW129" s="516"/>
      <c r="DKX129" s="516"/>
      <c r="DKY129" s="516"/>
      <c r="DKZ129" s="516"/>
      <c r="DLA129" s="516"/>
      <c r="DLB129" s="516"/>
      <c r="DLC129" s="516"/>
      <c r="DLD129" s="516"/>
      <c r="DLE129" s="516"/>
      <c r="DLF129" s="516"/>
      <c r="DLG129" s="516"/>
      <c r="DLH129" s="516"/>
      <c r="DLI129" s="516"/>
      <c r="DLJ129" s="516"/>
      <c r="DLK129" s="516"/>
      <c r="DLL129" s="516"/>
      <c r="DLM129" s="516"/>
      <c r="DLN129" s="516"/>
      <c r="DLO129" s="516"/>
      <c r="DLP129" s="516"/>
      <c r="DLQ129" s="516"/>
      <c r="DLR129" s="516"/>
      <c r="DLS129" s="516"/>
      <c r="DLT129" s="516"/>
      <c r="DLU129" s="516"/>
      <c r="DLV129" s="516"/>
      <c r="DLW129" s="516"/>
      <c r="DLX129" s="516"/>
      <c r="DLY129" s="516"/>
      <c r="DLZ129" s="516"/>
      <c r="DMA129" s="516"/>
      <c r="DMB129" s="516"/>
      <c r="DMC129" s="516"/>
      <c r="DMD129" s="516"/>
      <c r="DME129" s="516"/>
      <c r="DMF129" s="516"/>
      <c r="DMG129" s="516"/>
      <c r="DMH129" s="516"/>
      <c r="DMI129" s="516"/>
      <c r="DMJ129" s="516"/>
      <c r="DMK129" s="516"/>
      <c r="DML129" s="516"/>
      <c r="DMM129" s="516"/>
      <c r="DMN129" s="516"/>
      <c r="DMO129" s="516"/>
      <c r="DMP129" s="516"/>
      <c r="DMQ129" s="516"/>
      <c r="DMR129" s="516"/>
      <c r="DMS129" s="516"/>
      <c r="DMT129" s="516"/>
      <c r="DMU129" s="516"/>
      <c r="DMV129" s="516"/>
      <c r="DMW129" s="516"/>
      <c r="DMX129" s="516"/>
      <c r="DMY129" s="516"/>
      <c r="DMZ129" s="516"/>
      <c r="DNA129" s="516"/>
      <c r="DNB129" s="516"/>
      <c r="DNC129" s="516"/>
      <c r="DND129" s="516"/>
      <c r="DNE129" s="516"/>
      <c r="DNF129" s="516"/>
      <c r="DNG129" s="516"/>
      <c r="DNH129" s="516"/>
      <c r="DNI129" s="516"/>
      <c r="DNJ129" s="516"/>
      <c r="DNK129" s="516"/>
      <c r="DNL129" s="516"/>
      <c r="DNM129" s="516"/>
      <c r="DNN129" s="516"/>
      <c r="DNO129" s="516"/>
      <c r="DNP129" s="516"/>
      <c r="DNQ129" s="516"/>
      <c r="DNR129" s="516"/>
      <c r="DNS129" s="516"/>
      <c r="DNT129" s="516"/>
      <c r="DNU129" s="516"/>
      <c r="DNV129" s="516"/>
      <c r="DNW129" s="516"/>
      <c r="DNX129" s="516"/>
      <c r="DNY129" s="516"/>
      <c r="DNZ129" s="516"/>
      <c r="DOA129" s="516"/>
      <c r="DOB129" s="516"/>
      <c r="DOC129" s="516"/>
      <c r="DOD129" s="516"/>
      <c r="DOE129" s="516"/>
      <c r="DOF129" s="516"/>
      <c r="DOG129" s="516"/>
      <c r="DOH129" s="516"/>
      <c r="DOI129" s="516"/>
      <c r="DOJ129" s="516"/>
      <c r="DOK129" s="516"/>
      <c r="DOL129" s="516"/>
      <c r="DOM129" s="516"/>
      <c r="DON129" s="516"/>
      <c r="DOO129" s="516"/>
      <c r="DOP129" s="516"/>
      <c r="DOQ129" s="516"/>
      <c r="DOR129" s="516"/>
      <c r="DOS129" s="516"/>
      <c r="DOT129" s="516"/>
      <c r="DOU129" s="516"/>
      <c r="DOV129" s="516"/>
      <c r="DOW129" s="516"/>
      <c r="DOX129" s="516"/>
      <c r="DOY129" s="516"/>
      <c r="DOZ129" s="516"/>
      <c r="DPA129" s="516"/>
      <c r="DPB129" s="516"/>
      <c r="DPC129" s="516"/>
      <c r="DPD129" s="516"/>
      <c r="DPE129" s="516"/>
      <c r="DPF129" s="516"/>
      <c r="DPG129" s="516"/>
      <c r="DPH129" s="516"/>
      <c r="DPI129" s="516"/>
      <c r="DPJ129" s="516"/>
      <c r="DPK129" s="516"/>
      <c r="DPL129" s="516"/>
      <c r="DPM129" s="516"/>
      <c r="DPN129" s="516"/>
      <c r="DPO129" s="516"/>
      <c r="DPP129" s="516"/>
      <c r="DPQ129" s="516"/>
      <c r="DPR129" s="516"/>
      <c r="DPS129" s="516"/>
      <c r="DPT129" s="516"/>
      <c r="DPU129" s="516"/>
      <c r="DPV129" s="516"/>
      <c r="DPW129" s="516"/>
      <c r="DPX129" s="516"/>
      <c r="DPY129" s="516"/>
      <c r="DPZ129" s="516"/>
      <c r="DQA129" s="516"/>
      <c r="DQB129" s="516"/>
      <c r="DQC129" s="516"/>
      <c r="DQD129" s="516"/>
      <c r="DQE129" s="516"/>
      <c r="DQF129" s="516"/>
      <c r="DQG129" s="516"/>
      <c r="DQH129" s="516"/>
      <c r="DQI129" s="516"/>
      <c r="DQJ129" s="516"/>
      <c r="DQK129" s="516"/>
      <c r="DQL129" s="516"/>
      <c r="DQM129" s="516"/>
      <c r="DQN129" s="516"/>
      <c r="DQO129" s="516"/>
      <c r="DQP129" s="516"/>
      <c r="DQQ129" s="516"/>
      <c r="DQR129" s="516"/>
      <c r="DQS129" s="516"/>
      <c r="DQT129" s="516"/>
      <c r="DQU129" s="516"/>
      <c r="DQV129" s="516"/>
      <c r="DQW129" s="516"/>
      <c r="DQX129" s="516"/>
      <c r="DQY129" s="516"/>
      <c r="DQZ129" s="516"/>
      <c r="DRA129" s="516"/>
      <c r="DRB129" s="516"/>
      <c r="DRC129" s="516"/>
      <c r="DRD129" s="516"/>
      <c r="DRE129" s="516"/>
      <c r="DRF129" s="516"/>
      <c r="DRG129" s="516"/>
      <c r="DRH129" s="516"/>
      <c r="DRI129" s="516"/>
      <c r="DRJ129" s="516"/>
      <c r="DRK129" s="516"/>
      <c r="DRL129" s="516"/>
      <c r="DRM129" s="516"/>
      <c r="DRN129" s="516"/>
      <c r="DRO129" s="516"/>
      <c r="DRP129" s="516"/>
      <c r="DRQ129" s="516"/>
      <c r="DRR129" s="516"/>
      <c r="DRS129" s="516"/>
      <c r="DRT129" s="516"/>
      <c r="DRU129" s="516"/>
      <c r="DRV129" s="516"/>
      <c r="DRW129" s="516"/>
      <c r="DRX129" s="516"/>
      <c r="DRY129" s="516"/>
      <c r="DRZ129" s="516"/>
      <c r="DSA129" s="516"/>
      <c r="DSB129" s="516"/>
      <c r="DSC129" s="516"/>
      <c r="DSD129" s="516"/>
      <c r="DSE129" s="516"/>
      <c r="DSF129" s="516"/>
      <c r="DSG129" s="516"/>
      <c r="DSH129" s="516"/>
      <c r="DSI129" s="516"/>
      <c r="DSJ129" s="516"/>
      <c r="DSK129" s="516"/>
      <c r="DSL129" s="516"/>
      <c r="DSM129" s="516"/>
      <c r="DSN129" s="516"/>
      <c r="DSO129" s="516"/>
      <c r="DSP129" s="516"/>
      <c r="DSQ129" s="516"/>
      <c r="DSR129" s="516"/>
      <c r="DSS129" s="516"/>
      <c r="DST129" s="516"/>
      <c r="DSU129" s="516"/>
      <c r="DSV129" s="516"/>
      <c r="DSW129" s="516"/>
      <c r="DSX129" s="516"/>
      <c r="DSY129" s="516"/>
      <c r="DSZ129" s="516"/>
      <c r="DTA129" s="516"/>
      <c r="DTB129" s="516"/>
      <c r="DTC129" s="516"/>
      <c r="DTD129" s="516"/>
      <c r="DTE129" s="516"/>
      <c r="DTF129" s="516"/>
      <c r="DTG129" s="516"/>
      <c r="DTH129" s="516"/>
      <c r="DTI129" s="516"/>
      <c r="DTJ129" s="516"/>
      <c r="DTK129" s="516"/>
      <c r="DTL129" s="516"/>
      <c r="DTM129" s="516"/>
      <c r="DTN129" s="516"/>
      <c r="DTO129" s="516"/>
      <c r="DTP129" s="516"/>
      <c r="DTQ129" s="516"/>
      <c r="DTR129" s="516"/>
      <c r="DTS129" s="516"/>
      <c r="DTT129" s="516"/>
      <c r="DTU129" s="516"/>
      <c r="DTV129" s="516"/>
      <c r="DTW129" s="516"/>
      <c r="DTX129" s="516"/>
      <c r="DTY129" s="516"/>
      <c r="DTZ129" s="516"/>
      <c r="DUA129" s="516"/>
      <c r="DUB129" s="516"/>
      <c r="DUC129" s="516"/>
      <c r="DUD129" s="516"/>
      <c r="DUE129" s="516"/>
      <c r="DUF129" s="516"/>
      <c r="DUG129" s="516"/>
      <c r="DUH129" s="516"/>
      <c r="DUI129" s="516"/>
      <c r="DUJ129" s="516"/>
      <c r="DUK129" s="516"/>
      <c r="DUL129" s="516"/>
      <c r="DUM129" s="516"/>
      <c r="DUN129" s="516"/>
      <c r="DUO129" s="516"/>
      <c r="DUP129" s="516"/>
      <c r="DUQ129" s="516"/>
      <c r="DUR129" s="516"/>
      <c r="DUS129" s="516"/>
      <c r="DUT129" s="516"/>
      <c r="DUU129" s="516"/>
      <c r="DUV129" s="516"/>
      <c r="DUW129" s="516"/>
      <c r="DUX129" s="516"/>
      <c r="DUY129" s="516"/>
      <c r="DUZ129" s="516"/>
      <c r="DVA129" s="516"/>
      <c r="DVB129" s="516"/>
      <c r="DVC129" s="516"/>
      <c r="DVD129" s="516"/>
      <c r="DVE129" s="516"/>
      <c r="DVF129" s="516"/>
      <c r="DVG129" s="516"/>
      <c r="DVH129" s="516"/>
      <c r="DVI129" s="516"/>
      <c r="DVJ129" s="516"/>
      <c r="DVK129" s="516"/>
      <c r="DVL129" s="516"/>
      <c r="DVM129" s="516"/>
      <c r="DVN129" s="516"/>
      <c r="DVO129" s="516"/>
      <c r="DVP129" s="516"/>
      <c r="DVQ129" s="516"/>
      <c r="DVR129" s="516"/>
      <c r="DVS129" s="516"/>
      <c r="DVT129" s="516"/>
      <c r="DVU129" s="516"/>
      <c r="DVV129" s="516"/>
      <c r="DVW129" s="516"/>
      <c r="DVX129" s="516"/>
      <c r="DVY129" s="516"/>
      <c r="DVZ129" s="516"/>
      <c r="DWA129" s="516"/>
      <c r="DWB129" s="516"/>
      <c r="DWC129" s="516"/>
      <c r="DWD129" s="516"/>
      <c r="DWE129" s="516"/>
      <c r="DWF129" s="516"/>
      <c r="DWG129" s="516"/>
      <c r="DWH129" s="516"/>
      <c r="DWI129" s="516"/>
      <c r="DWJ129" s="516"/>
      <c r="DWK129" s="516"/>
      <c r="DWL129" s="516"/>
      <c r="DWM129" s="516"/>
      <c r="DWN129" s="516"/>
      <c r="DWO129" s="516"/>
      <c r="DWP129" s="516"/>
      <c r="DWQ129" s="516"/>
      <c r="DWR129" s="516"/>
      <c r="DWS129" s="516"/>
      <c r="DWT129" s="516"/>
      <c r="DWU129" s="516"/>
      <c r="DWV129" s="516"/>
      <c r="DWW129" s="516"/>
      <c r="DWX129" s="516"/>
      <c r="DWY129" s="516"/>
      <c r="DWZ129" s="516"/>
      <c r="DXA129" s="516"/>
      <c r="DXB129" s="516"/>
      <c r="DXC129" s="516"/>
      <c r="DXD129" s="516"/>
      <c r="DXE129" s="516"/>
      <c r="DXF129" s="516"/>
      <c r="DXG129" s="516"/>
      <c r="DXH129" s="516"/>
      <c r="DXI129" s="516"/>
      <c r="DXJ129" s="516"/>
      <c r="DXK129" s="516"/>
      <c r="DXL129" s="516"/>
      <c r="DXM129" s="516"/>
      <c r="DXN129" s="516"/>
      <c r="DXO129" s="516"/>
      <c r="DXP129" s="516"/>
      <c r="DXQ129" s="516"/>
      <c r="DXR129" s="516"/>
      <c r="DXS129" s="516"/>
      <c r="DXT129" s="516"/>
      <c r="DXU129" s="516"/>
      <c r="DXV129" s="516"/>
      <c r="DXW129" s="516"/>
      <c r="DXX129" s="516"/>
      <c r="DXY129" s="516"/>
      <c r="DXZ129" s="516"/>
      <c r="DYA129" s="516"/>
      <c r="DYB129" s="516"/>
      <c r="DYC129" s="516"/>
      <c r="DYD129" s="516"/>
      <c r="DYE129" s="516"/>
      <c r="DYF129" s="516"/>
      <c r="DYG129" s="516"/>
      <c r="DYH129" s="516"/>
      <c r="DYI129" s="516"/>
      <c r="DYJ129" s="516"/>
      <c r="DYK129" s="516"/>
      <c r="DYL129" s="516"/>
      <c r="DYM129" s="516"/>
      <c r="DYN129" s="516"/>
      <c r="DYO129" s="516"/>
      <c r="DYP129" s="516"/>
      <c r="DYQ129" s="516"/>
      <c r="DYR129" s="516"/>
      <c r="DYS129" s="516"/>
      <c r="DYT129" s="516"/>
      <c r="DYU129" s="516"/>
      <c r="DYV129" s="516"/>
      <c r="DYW129" s="516"/>
      <c r="DYX129" s="516"/>
      <c r="DYY129" s="516"/>
      <c r="DYZ129" s="516"/>
      <c r="DZA129" s="516"/>
      <c r="DZB129" s="516"/>
      <c r="DZC129" s="516"/>
      <c r="DZD129" s="516"/>
      <c r="DZE129" s="516"/>
      <c r="DZF129" s="516"/>
      <c r="DZG129" s="516"/>
      <c r="DZH129" s="516"/>
      <c r="DZI129" s="516"/>
      <c r="DZJ129" s="516"/>
      <c r="DZK129" s="516"/>
      <c r="DZL129" s="516"/>
      <c r="DZM129" s="516"/>
      <c r="DZN129" s="516"/>
      <c r="DZO129" s="516"/>
      <c r="DZP129" s="516"/>
      <c r="DZQ129" s="516"/>
      <c r="DZR129" s="516"/>
      <c r="DZS129" s="516"/>
      <c r="DZT129" s="516"/>
      <c r="DZU129" s="516"/>
      <c r="DZV129" s="516"/>
      <c r="DZW129" s="516"/>
      <c r="DZX129" s="516"/>
      <c r="DZY129" s="516"/>
      <c r="DZZ129" s="516"/>
      <c r="EAA129" s="516"/>
      <c r="EAB129" s="516"/>
      <c r="EAC129" s="516"/>
      <c r="EAD129" s="516"/>
      <c r="EAE129" s="516"/>
      <c r="EAF129" s="516"/>
      <c r="EAG129" s="516"/>
      <c r="EAH129" s="516"/>
      <c r="EAI129" s="516"/>
      <c r="EAJ129" s="516"/>
      <c r="EAK129" s="516"/>
      <c r="EAL129" s="516"/>
      <c r="EAM129" s="516"/>
      <c r="EAN129" s="516"/>
      <c r="EAO129" s="516"/>
      <c r="EAP129" s="516"/>
      <c r="EAQ129" s="516"/>
      <c r="EAR129" s="516"/>
      <c r="EAS129" s="516"/>
      <c r="EAT129" s="516"/>
      <c r="EAU129" s="516"/>
      <c r="EAV129" s="516"/>
      <c r="EAW129" s="516"/>
      <c r="EAX129" s="516"/>
      <c r="EAY129" s="516"/>
      <c r="EAZ129" s="516"/>
      <c r="EBA129" s="516"/>
      <c r="EBB129" s="516"/>
      <c r="EBC129" s="516"/>
      <c r="EBD129" s="516"/>
      <c r="EBE129" s="516"/>
      <c r="EBF129" s="516"/>
      <c r="EBG129" s="516"/>
      <c r="EBH129" s="516"/>
      <c r="EBI129" s="516"/>
      <c r="EBJ129" s="516"/>
      <c r="EBK129" s="516"/>
      <c r="EBL129" s="516"/>
      <c r="EBM129" s="516"/>
      <c r="EBN129" s="516"/>
      <c r="EBO129" s="516"/>
      <c r="EBP129" s="516"/>
      <c r="EBQ129" s="516"/>
      <c r="EBR129" s="516"/>
      <c r="EBS129" s="516"/>
      <c r="EBT129" s="516"/>
      <c r="EBU129" s="516"/>
      <c r="EBV129" s="516"/>
      <c r="EBW129" s="516"/>
      <c r="EBX129" s="516"/>
      <c r="EBY129" s="516"/>
      <c r="EBZ129" s="516"/>
      <c r="ECA129" s="516"/>
      <c r="ECB129" s="516"/>
      <c r="ECC129" s="516"/>
      <c r="ECD129" s="516"/>
      <c r="ECE129" s="516"/>
      <c r="ECF129" s="516"/>
      <c r="ECG129" s="516"/>
      <c r="ECH129" s="516"/>
      <c r="ECI129" s="516"/>
      <c r="ECJ129" s="516"/>
      <c r="ECK129" s="516"/>
      <c r="ECL129" s="516"/>
      <c r="ECM129" s="516"/>
      <c r="ECN129" s="516"/>
      <c r="ECO129" s="516"/>
      <c r="ECP129" s="516"/>
      <c r="ECQ129" s="516"/>
      <c r="ECR129" s="516"/>
      <c r="ECS129" s="516"/>
      <c r="ECT129" s="516"/>
      <c r="ECU129" s="516"/>
      <c r="ECV129" s="516"/>
      <c r="ECW129" s="516"/>
      <c r="ECX129" s="516"/>
      <c r="ECY129" s="516"/>
      <c r="ECZ129" s="516"/>
      <c r="EDA129" s="516"/>
      <c r="EDB129" s="516"/>
      <c r="EDC129" s="516"/>
      <c r="EDD129" s="516"/>
      <c r="EDE129" s="516"/>
      <c r="EDF129" s="516"/>
      <c r="EDG129" s="516"/>
      <c r="EDH129" s="516"/>
      <c r="EDI129" s="516"/>
      <c r="EDJ129" s="516"/>
      <c r="EDK129" s="516"/>
      <c r="EDL129" s="516"/>
      <c r="EDM129" s="516"/>
      <c r="EDN129" s="516"/>
      <c r="EDO129" s="516"/>
      <c r="EDP129" s="516"/>
      <c r="EDQ129" s="516"/>
      <c r="EDR129" s="516"/>
      <c r="EDS129" s="516"/>
      <c r="EDT129" s="516"/>
      <c r="EDU129" s="516"/>
      <c r="EDV129" s="516"/>
      <c r="EDW129" s="516"/>
      <c r="EDX129" s="516"/>
      <c r="EDY129" s="516"/>
      <c r="EDZ129" s="516"/>
      <c r="EEA129" s="516"/>
      <c r="EEB129" s="516"/>
      <c r="EEC129" s="516"/>
      <c r="EED129" s="516"/>
      <c r="EEE129" s="516"/>
      <c r="EEF129" s="516"/>
      <c r="EEG129" s="516"/>
      <c r="EEH129" s="516"/>
      <c r="EEI129" s="516"/>
      <c r="EEJ129" s="516"/>
      <c r="EEK129" s="516"/>
      <c r="EEL129" s="516"/>
      <c r="EEM129" s="516"/>
      <c r="EEN129" s="516"/>
      <c r="EEO129" s="516"/>
      <c r="EEP129" s="516"/>
      <c r="EEQ129" s="516"/>
      <c r="EER129" s="516"/>
      <c r="EES129" s="516"/>
      <c r="EET129" s="516"/>
      <c r="EEU129" s="516"/>
      <c r="EEV129" s="516"/>
      <c r="EEW129" s="516"/>
      <c r="EEX129" s="516"/>
      <c r="EEY129" s="516"/>
      <c r="EEZ129" s="516"/>
      <c r="EFA129" s="516"/>
      <c r="EFB129" s="516"/>
      <c r="EFC129" s="516"/>
      <c r="EFD129" s="516"/>
      <c r="EFE129" s="516"/>
      <c r="EFF129" s="516"/>
      <c r="EFG129" s="516"/>
      <c r="EFH129" s="516"/>
      <c r="EFI129" s="516"/>
      <c r="EFJ129" s="516"/>
      <c r="EFK129" s="516"/>
      <c r="EFL129" s="516"/>
      <c r="EFM129" s="516"/>
      <c r="EFN129" s="516"/>
      <c r="EFO129" s="516"/>
      <c r="EFP129" s="516"/>
      <c r="EFQ129" s="516"/>
      <c r="EFR129" s="516"/>
      <c r="EFS129" s="516"/>
      <c r="EFT129" s="516"/>
      <c r="EFU129" s="516"/>
      <c r="EFV129" s="516"/>
      <c r="EFW129" s="516"/>
      <c r="EFX129" s="516"/>
      <c r="EFY129" s="516"/>
      <c r="EFZ129" s="516"/>
      <c r="EGA129" s="516"/>
      <c r="EGB129" s="516"/>
      <c r="EGC129" s="516"/>
      <c r="EGD129" s="516"/>
      <c r="EGE129" s="516"/>
      <c r="EGF129" s="516"/>
      <c r="EGG129" s="516"/>
      <c r="EGH129" s="516"/>
      <c r="EGI129" s="516"/>
      <c r="EGJ129" s="516"/>
      <c r="EGK129" s="516"/>
      <c r="EGL129" s="516"/>
      <c r="EGM129" s="516"/>
      <c r="EGN129" s="516"/>
      <c r="EGO129" s="516"/>
      <c r="EGP129" s="516"/>
      <c r="EGQ129" s="516"/>
      <c r="EGR129" s="516"/>
      <c r="EGS129" s="516"/>
      <c r="EGT129" s="516"/>
      <c r="EGU129" s="516"/>
      <c r="EGV129" s="516"/>
      <c r="EGW129" s="516"/>
      <c r="EGX129" s="516"/>
      <c r="EGY129" s="516"/>
      <c r="EGZ129" s="516"/>
      <c r="EHA129" s="516"/>
      <c r="EHB129" s="516"/>
      <c r="EHC129" s="516"/>
      <c r="EHD129" s="516"/>
      <c r="EHE129" s="516"/>
      <c r="EHF129" s="516"/>
      <c r="EHG129" s="516"/>
      <c r="EHH129" s="516"/>
      <c r="EHI129" s="516"/>
      <c r="EHJ129" s="516"/>
      <c r="EHK129" s="516"/>
      <c r="EHL129" s="516"/>
      <c r="EHM129" s="516"/>
      <c r="EHN129" s="516"/>
      <c r="EHO129" s="516"/>
      <c r="EHP129" s="516"/>
      <c r="EHQ129" s="516"/>
      <c r="EHR129" s="516"/>
      <c r="EHS129" s="516"/>
      <c r="EHT129" s="516"/>
      <c r="EHU129" s="516"/>
      <c r="EHV129" s="516"/>
      <c r="EHW129" s="516"/>
      <c r="EHX129" s="516"/>
      <c r="EHY129" s="516"/>
      <c r="EHZ129" s="516"/>
      <c r="EIA129" s="516"/>
      <c r="EIB129" s="516"/>
      <c r="EIC129" s="516"/>
      <c r="EID129" s="516"/>
      <c r="EIE129" s="516"/>
      <c r="EIF129" s="516"/>
      <c r="EIG129" s="516"/>
      <c r="EIH129" s="516"/>
      <c r="EII129" s="516"/>
      <c r="EIJ129" s="516"/>
      <c r="EIK129" s="516"/>
      <c r="EIL129" s="516"/>
      <c r="EIM129" s="516"/>
      <c r="EIN129" s="516"/>
      <c r="EIO129" s="516"/>
      <c r="EIP129" s="516"/>
      <c r="EIQ129" s="516"/>
      <c r="EIR129" s="516"/>
      <c r="EIS129" s="516"/>
      <c r="EIT129" s="516"/>
      <c r="EIU129" s="516"/>
      <c r="EIV129" s="516"/>
      <c r="EIW129" s="516"/>
      <c r="EIX129" s="516"/>
      <c r="EIY129" s="516"/>
      <c r="EIZ129" s="516"/>
      <c r="EJA129" s="516"/>
      <c r="EJB129" s="516"/>
      <c r="EJC129" s="516"/>
      <c r="EJD129" s="516"/>
      <c r="EJE129" s="516"/>
      <c r="EJF129" s="516"/>
      <c r="EJG129" s="516"/>
      <c r="EJH129" s="516"/>
      <c r="EJI129" s="516"/>
      <c r="EJJ129" s="516"/>
      <c r="EJK129" s="516"/>
      <c r="EJL129" s="516"/>
      <c r="EJM129" s="516"/>
      <c r="EJN129" s="516"/>
      <c r="EJO129" s="516"/>
      <c r="EJP129" s="516"/>
      <c r="EJQ129" s="516"/>
      <c r="EJR129" s="516"/>
      <c r="EJS129" s="516"/>
      <c r="EJT129" s="516"/>
      <c r="EJU129" s="516"/>
      <c r="EJV129" s="516"/>
      <c r="EJW129" s="516"/>
      <c r="EJX129" s="516"/>
      <c r="EJY129" s="516"/>
      <c r="EJZ129" s="516"/>
      <c r="EKA129" s="516"/>
      <c r="EKB129" s="516"/>
      <c r="EKC129" s="516"/>
      <c r="EKD129" s="516"/>
      <c r="EKE129" s="516"/>
      <c r="EKF129" s="516"/>
      <c r="EKG129" s="516"/>
      <c r="EKH129" s="516"/>
      <c r="EKI129" s="516"/>
      <c r="EKJ129" s="516"/>
      <c r="EKK129" s="516"/>
      <c r="EKL129" s="516"/>
      <c r="EKM129" s="516"/>
      <c r="EKN129" s="516"/>
      <c r="EKO129" s="516"/>
      <c r="EKP129" s="516"/>
      <c r="EKQ129" s="516"/>
      <c r="EKR129" s="516"/>
      <c r="EKS129" s="516"/>
      <c r="EKT129" s="516"/>
      <c r="EKU129" s="516"/>
      <c r="EKV129" s="516"/>
      <c r="EKW129" s="516"/>
      <c r="EKX129" s="516"/>
      <c r="EKY129" s="516"/>
      <c r="EKZ129" s="516"/>
      <c r="ELA129" s="516"/>
      <c r="ELB129" s="516"/>
      <c r="ELC129" s="516"/>
      <c r="ELD129" s="516"/>
      <c r="ELE129" s="516"/>
      <c r="ELF129" s="516"/>
      <c r="ELG129" s="516"/>
      <c r="ELH129" s="516"/>
      <c r="ELI129" s="516"/>
      <c r="ELJ129" s="516"/>
      <c r="ELK129" s="516"/>
      <c r="ELL129" s="516"/>
      <c r="ELM129" s="516"/>
      <c r="ELN129" s="516"/>
      <c r="ELO129" s="516"/>
      <c r="ELP129" s="516"/>
      <c r="ELQ129" s="516"/>
      <c r="ELR129" s="516"/>
      <c r="ELS129" s="516"/>
      <c r="ELT129" s="516"/>
      <c r="ELU129" s="516"/>
      <c r="ELV129" s="516"/>
      <c r="ELW129" s="516"/>
      <c r="ELX129" s="516"/>
      <c r="ELY129" s="516"/>
      <c r="ELZ129" s="516"/>
      <c r="EMA129" s="516"/>
      <c r="EMB129" s="516"/>
      <c r="EMC129" s="516"/>
      <c r="EMD129" s="516"/>
      <c r="EME129" s="516"/>
      <c r="EMF129" s="516"/>
      <c r="EMG129" s="516"/>
      <c r="EMH129" s="516"/>
      <c r="EMI129" s="516"/>
      <c r="EMJ129" s="516"/>
      <c r="EMK129" s="516"/>
      <c r="EML129" s="516"/>
      <c r="EMM129" s="516"/>
      <c r="EMN129" s="516"/>
      <c r="EMO129" s="516"/>
      <c r="EMP129" s="516"/>
      <c r="EMQ129" s="516"/>
      <c r="EMR129" s="516"/>
      <c r="EMS129" s="516"/>
      <c r="EMT129" s="516"/>
      <c r="EMU129" s="516"/>
      <c r="EMV129" s="516"/>
      <c r="EMW129" s="516"/>
      <c r="EMX129" s="516"/>
      <c r="EMY129" s="516"/>
      <c r="EMZ129" s="516"/>
      <c r="ENA129" s="516"/>
      <c r="ENB129" s="516"/>
      <c r="ENC129" s="516"/>
      <c r="END129" s="516"/>
      <c r="ENE129" s="516"/>
      <c r="ENF129" s="516"/>
      <c r="ENG129" s="516"/>
      <c r="ENH129" s="516"/>
      <c r="ENI129" s="516"/>
      <c r="ENJ129" s="516"/>
      <c r="ENK129" s="516"/>
      <c r="ENL129" s="516"/>
      <c r="ENM129" s="516"/>
      <c r="ENN129" s="516"/>
      <c r="ENO129" s="516"/>
      <c r="ENP129" s="516"/>
      <c r="ENQ129" s="516"/>
      <c r="ENR129" s="516"/>
      <c r="ENS129" s="516"/>
      <c r="ENT129" s="516"/>
      <c r="ENU129" s="516"/>
      <c r="ENV129" s="516"/>
      <c r="ENW129" s="516"/>
      <c r="ENX129" s="516"/>
      <c r="ENY129" s="516"/>
      <c r="ENZ129" s="516"/>
      <c r="EOA129" s="516"/>
      <c r="EOB129" s="516"/>
      <c r="EOC129" s="516"/>
      <c r="EOD129" s="516"/>
      <c r="EOE129" s="516"/>
      <c r="EOF129" s="516"/>
      <c r="EOG129" s="516"/>
      <c r="EOH129" s="516"/>
      <c r="EOI129" s="516"/>
      <c r="EOJ129" s="516"/>
      <c r="EOK129" s="516"/>
      <c r="EOL129" s="516"/>
      <c r="EOM129" s="516"/>
      <c r="EON129" s="516"/>
      <c r="EOO129" s="516"/>
      <c r="EOP129" s="516"/>
      <c r="EOQ129" s="516"/>
      <c r="EOR129" s="516"/>
      <c r="EOS129" s="516"/>
      <c r="EOT129" s="516"/>
      <c r="EOU129" s="516"/>
      <c r="EOV129" s="516"/>
      <c r="EOW129" s="516"/>
      <c r="EOX129" s="516"/>
      <c r="EOY129" s="516"/>
      <c r="EOZ129" s="516"/>
      <c r="EPA129" s="516"/>
      <c r="EPB129" s="516"/>
      <c r="EPC129" s="516"/>
      <c r="EPD129" s="516"/>
      <c r="EPE129" s="516"/>
      <c r="EPF129" s="516"/>
      <c r="EPG129" s="516"/>
      <c r="EPH129" s="516"/>
      <c r="EPI129" s="516"/>
      <c r="EPJ129" s="516"/>
      <c r="EPK129" s="516"/>
      <c r="EPL129" s="516"/>
      <c r="EPM129" s="516"/>
      <c r="EPN129" s="516"/>
      <c r="EPO129" s="516"/>
      <c r="EPP129" s="516"/>
      <c r="EPQ129" s="516"/>
      <c r="EPR129" s="516"/>
      <c r="EPS129" s="516"/>
      <c r="EPT129" s="516"/>
      <c r="EPU129" s="516"/>
      <c r="EPV129" s="516"/>
      <c r="EPW129" s="516"/>
      <c r="EPX129" s="516"/>
      <c r="EPY129" s="516"/>
      <c r="EPZ129" s="516"/>
      <c r="EQA129" s="516"/>
      <c r="EQB129" s="516"/>
      <c r="EQC129" s="516"/>
      <c r="EQD129" s="516"/>
      <c r="EQE129" s="516"/>
      <c r="EQF129" s="516"/>
      <c r="EQG129" s="516"/>
      <c r="EQH129" s="516"/>
      <c r="EQI129" s="516"/>
      <c r="EQJ129" s="516"/>
      <c r="EQK129" s="516"/>
      <c r="EQL129" s="516"/>
      <c r="EQM129" s="516"/>
      <c r="EQN129" s="516"/>
      <c r="EQO129" s="516"/>
      <c r="EQP129" s="516"/>
      <c r="EQQ129" s="516"/>
      <c r="EQR129" s="516"/>
      <c r="EQS129" s="516"/>
      <c r="EQT129" s="516"/>
      <c r="EQU129" s="516"/>
      <c r="EQV129" s="516"/>
      <c r="EQW129" s="516"/>
      <c r="EQX129" s="516"/>
      <c r="EQY129" s="516"/>
      <c r="EQZ129" s="516"/>
      <c r="ERA129" s="516"/>
      <c r="ERB129" s="516"/>
      <c r="ERC129" s="516"/>
      <c r="ERD129" s="516"/>
      <c r="ERE129" s="516"/>
      <c r="ERF129" s="516"/>
      <c r="ERG129" s="516"/>
      <c r="ERH129" s="516"/>
      <c r="ERI129" s="516"/>
      <c r="ERJ129" s="516"/>
      <c r="ERK129" s="516"/>
      <c r="ERL129" s="516"/>
      <c r="ERM129" s="516"/>
      <c r="ERN129" s="516"/>
      <c r="ERO129" s="516"/>
      <c r="ERP129" s="516"/>
      <c r="ERQ129" s="516"/>
      <c r="ERR129" s="516"/>
      <c r="ERS129" s="516"/>
      <c r="ERT129" s="516"/>
      <c r="ERU129" s="516"/>
      <c r="ERV129" s="516"/>
      <c r="ERW129" s="516"/>
      <c r="ERX129" s="516"/>
      <c r="ERY129" s="516"/>
      <c r="ERZ129" s="516"/>
      <c r="ESA129" s="516"/>
      <c r="ESB129" s="516"/>
      <c r="ESC129" s="516"/>
      <c r="ESD129" s="516"/>
      <c r="ESE129" s="516"/>
      <c r="ESF129" s="516"/>
      <c r="ESG129" s="516"/>
      <c r="ESH129" s="516"/>
      <c r="ESI129" s="516"/>
      <c r="ESJ129" s="516"/>
      <c r="ESK129" s="516"/>
      <c r="ESL129" s="516"/>
      <c r="ESM129" s="516"/>
      <c r="ESN129" s="516"/>
      <c r="ESO129" s="516"/>
      <c r="ESP129" s="516"/>
      <c r="ESQ129" s="516"/>
      <c r="ESR129" s="516"/>
      <c r="ESS129" s="516"/>
      <c r="EST129" s="516"/>
      <c r="ESU129" s="516"/>
      <c r="ESV129" s="516"/>
      <c r="ESW129" s="516"/>
      <c r="ESX129" s="516"/>
      <c r="ESY129" s="516"/>
      <c r="ESZ129" s="516"/>
      <c r="ETA129" s="516"/>
      <c r="ETB129" s="516"/>
      <c r="ETC129" s="516"/>
      <c r="ETD129" s="516"/>
      <c r="ETE129" s="516"/>
      <c r="ETF129" s="516"/>
      <c r="ETG129" s="516"/>
      <c r="ETH129" s="516"/>
      <c r="ETI129" s="516"/>
      <c r="ETJ129" s="516"/>
      <c r="ETK129" s="516"/>
      <c r="ETL129" s="516"/>
      <c r="ETM129" s="516"/>
      <c r="ETN129" s="516"/>
      <c r="ETO129" s="516"/>
      <c r="ETP129" s="516"/>
      <c r="ETQ129" s="516"/>
      <c r="ETR129" s="516"/>
      <c r="ETS129" s="516"/>
      <c r="ETT129" s="516"/>
      <c r="ETU129" s="516"/>
      <c r="ETV129" s="516"/>
      <c r="ETW129" s="516"/>
      <c r="ETX129" s="516"/>
      <c r="ETY129" s="516"/>
      <c r="ETZ129" s="516"/>
      <c r="EUA129" s="516"/>
      <c r="EUB129" s="516"/>
      <c r="EUC129" s="516"/>
      <c r="EUD129" s="516"/>
      <c r="EUE129" s="516"/>
      <c r="EUF129" s="516"/>
      <c r="EUG129" s="516"/>
      <c r="EUH129" s="516"/>
      <c r="EUI129" s="516"/>
      <c r="EUJ129" s="516"/>
      <c r="EUK129" s="516"/>
      <c r="EUL129" s="516"/>
      <c r="EUM129" s="516"/>
      <c r="EUN129" s="516"/>
      <c r="EUO129" s="516"/>
      <c r="EUP129" s="516"/>
      <c r="EUQ129" s="516"/>
      <c r="EUR129" s="516"/>
      <c r="EUS129" s="516"/>
      <c r="EUT129" s="516"/>
      <c r="EUU129" s="516"/>
      <c r="EUV129" s="516"/>
      <c r="EUW129" s="516"/>
      <c r="EUX129" s="516"/>
      <c r="EUY129" s="516"/>
      <c r="EUZ129" s="516"/>
      <c r="EVA129" s="516"/>
      <c r="EVB129" s="516"/>
      <c r="EVC129" s="516"/>
      <c r="EVD129" s="516"/>
      <c r="EVE129" s="516"/>
      <c r="EVF129" s="516"/>
      <c r="EVG129" s="516"/>
      <c r="EVH129" s="516"/>
      <c r="EVI129" s="516"/>
      <c r="EVJ129" s="516"/>
      <c r="EVK129" s="516"/>
      <c r="EVL129" s="516"/>
      <c r="EVM129" s="516"/>
      <c r="EVN129" s="516"/>
      <c r="EVO129" s="516"/>
      <c r="EVP129" s="516"/>
      <c r="EVQ129" s="516"/>
      <c r="EVR129" s="516"/>
      <c r="EVS129" s="516"/>
      <c r="EVT129" s="516"/>
      <c r="EVU129" s="516"/>
      <c r="EVV129" s="516"/>
      <c r="EVW129" s="516"/>
      <c r="EVX129" s="516"/>
      <c r="EVY129" s="516"/>
      <c r="EVZ129" s="516"/>
      <c r="EWA129" s="516"/>
      <c r="EWB129" s="516"/>
      <c r="EWC129" s="516"/>
      <c r="EWD129" s="516"/>
      <c r="EWE129" s="516"/>
      <c r="EWF129" s="516"/>
      <c r="EWG129" s="516"/>
      <c r="EWH129" s="516"/>
      <c r="EWI129" s="516"/>
      <c r="EWJ129" s="516"/>
      <c r="EWK129" s="516"/>
      <c r="EWL129" s="516"/>
      <c r="EWM129" s="516"/>
      <c r="EWN129" s="516"/>
      <c r="EWO129" s="516"/>
      <c r="EWP129" s="516"/>
      <c r="EWQ129" s="516"/>
      <c r="EWR129" s="516"/>
      <c r="EWS129" s="516"/>
      <c r="EWT129" s="516"/>
      <c r="EWU129" s="516"/>
      <c r="EWV129" s="516"/>
      <c r="EWW129" s="516"/>
      <c r="EWX129" s="516"/>
      <c r="EWY129" s="516"/>
      <c r="EWZ129" s="516"/>
      <c r="EXA129" s="516"/>
      <c r="EXB129" s="516"/>
      <c r="EXC129" s="516"/>
      <c r="EXD129" s="516"/>
      <c r="EXE129" s="516"/>
      <c r="EXF129" s="516"/>
      <c r="EXG129" s="516"/>
      <c r="EXH129" s="516"/>
      <c r="EXI129" s="516"/>
      <c r="EXJ129" s="516"/>
      <c r="EXK129" s="516"/>
      <c r="EXL129" s="516"/>
      <c r="EXM129" s="516"/>
      <c r="EXN129" s="516"/>
      <c r="EXO129" s="516"/>
      <c r="EXP129" s="516"/>
      <c r="EXQ129" s="516"/>
      <c r="EXR129" s="516"/>
      <c r="EXS129" s="516"/>
      <c r="EXT129" s="516"/>
      <c r="EXU129" s="516"/>
      <c r="EXV129" s="516"/>
      <c r="EXW129" s="516"/>
      <c r="EXX129" s="516"/>
      <c r="EXY129" s="516"/>
      <c r="EXZ129" s="516"/>
      <c r="EYA129" s="516"/>
      <c r="EYB129" s="516"/>
      <c r="EYC129" s="516"/>
      <c r="EYD129" s="516"/>
      <c r="EYE129" s="516"/>
      <c r="EYF129" s="516"/>
      <c r="EYG129" s="516"/>
      <c r="EYH129" s="516"/>
      <c r="EYI129" s="516"/>
      <c r="EYJ129" s="516"/>
      <c r="EYK129" s="516"/>
      <c r="EYL129" s="516"/>
      <c r="EYM129" s="516"/>
      <c r="EYN129" s="516"/>
      <c r="EYO129" s="516"/>
      <c r="EYP129" s="516"/>
      <c r="EYQ129" s="516"/>
      <c r="EYR129" s="516"/>
      <c r="EYS129" s="516"/>
      <c r="EYT129" s="516"/>
      <c r="EYU129" s="516"/>
      <c r="EYV129" s="516"/>
      <c r="EYW129" s="516"/>
      <c r="EYX129" s="516"/>
      <c r="EYY129" s="516"/>
      <c r="EYZ129" s="516"/>
      <c r="EZA129" s="516"/>
      <c r="EZB129" s="516"/>
      <c r="EZC129" s="516"/>
      <c r="EZD129" s="516"/>
      <c r="EZE129" s="516"/>
      <c r="EZF129" s="516"/>
      <c r="EZG129" s="516"/>
      <c r="EZH129" s="516"/>
      <c r="EZI129" s="516"/>
      <c r="EZJ129" s="516"/>
      <c r="EZK129" s="516"/>
      <c r="EZL129" s="516"/>
      <c r="EZM129" s="516"/>
      <c r="EZN129" s="516"/>
      <c r="EZO129" s="516"/>
      <c r="EZP129" s="516"/>
      <c r="EZQ129" s="516"/>
      <c r="EZR129" s="516"/>
      <c r="EZS129" s="516"/>
      <c r="EZT129" s="516"/>
      <c r="EZU129" s="516"/>
      <c r="EZV129" s="516"/>
      <c r="EZW129" s="516"/>
      <c r="EZX129" s="516"/>
      <c r="EZY129" s="516"/>
      <c r="EZZ129" s="516"/>
      <c r="FAA129" s="516"/>
      <c r="FAB129" s="516"/>
      <c r="FAC129" s="516"/>
      <c r="FAD129" s="516"/>
      <c r="FAE129" s="516"/>
      <c r="FAF129" s="516"/>
      <c r="FAG129" s="516"/>
      <c r="FAH129" s="516"/>
      <c r="FAI129" s="516"/>
      <c r="FAJ129" s="516"/>
      <c r="FAK129" s="516"/>
      <c r="FAL129" s="516"/>
      <c r="FAM129" s="516"/>
      <c r="FAN129" s="516"/>
      <c r="FAO129" s="516"/>
      <c r="FAP129" s="516"/>
      <c r="FAQ129" s="516"/>
      <c r="FAR129" s="516"/>
      <c r="FAS129" s="516"/>
      <c r="FAT129" s="516"/>
      <c r="FAU129" s="516"/>
      <c r="FAV129" s="516"/>
      <c r="FAW129" s="516"/>
      <c r="FAX129" s="516"/>
      <c r="FAY129" s="516"/>
      <c r="FAZ129" s="516"/>
      <c r="FBA129" s="516"/>
      <c r="FBB129" s="516"/>
      <c r="FBC129" s="516"/>
      <c r="FBD129" s="516"/>
      <c r="FBE129" s="516"/>
      <c r="FBF129" s="516"/>
      <c r="FBG129" s="516"/>
      <c r="FBH129" s="516"/>
      <c r="FBI129" s="516"/>
      <c r="FBJ129" s="516"/>
      <c r="FBK129" s="516"/>
      <c r="FBL129" s="516"/>
      <c r="FBM129" s="516"/>
      <c r="FBN129" s="516"/>
      <c r="FBO129" s="516"/>
      <c r="FBP129" s="516"/>
      <c r="FBQ129" s="516"/>
      <c r="FBR129" s="516"/>
      <c r="FBS129" s="516"/>
      <c r="FBT129" s="516"/>
      <c r="FBU129" s="516"/>
      <c r="FBV129" s="516"/>
      <c r="FBW129" s="516"/>
      <c r="FBX129" s="516"/>
      <c r="FBY129" s="516"/>
      <c r="FBZ129" s="516"/>
      <c r="FCA129" s="516"/>
      <c r="FCB129" s="516"/>
      <c r="FCC129" s="516"/>
      <c r="FCD129" s="516"/>
      <c r="FCE129" s="516"/>
      <c r="FCF129" s="516"/>
      <c r="FCG129" s="516"/>
      <c r="FCH129" s="516"/>
      <c r="FCI129" s="516"/>
      <c r="FCJ129" s="516"/>
      <c r="FCK129" s="516"/>
      <c r="FCL129" s="516"/>
      <c r="FCM129" s="516"/>
      <c r="FCN129" s="516"/>
      <c r="FCO129" s="516"/>
      <c r="FCP129" s="516"/>
      <c r="FCQ129" s="516"/>
      <c r="FCR129" s="516"/>
      <c r="FCS129" s="516"/>
      <c r="FCT129" s="516"/>
      <c r="FCU129" s="516"/>
      <c r="FCV129" s="516"/>
      <c r="FCW129" s="516"/>
      <c r="FCX129" s="516"/>
      <c r="FCY129" s="516"/>
      <c r="FCZ129" s="516"/>
      <c r="FDA129" s="516"/>
      <c r="FDB129" s="516"/>
      <c r="FDC129" s="516"/>
      <c r="FDD129" s="516"/>
      <c r="FDE129" s="516"/>
      <c r="FDF129" s="516"/>
      <c r="FDG129" s="516"/>
      <c r="FDH129" s="516"/>
      <c r="FDI129" s="516"/>
      <c r="FDJ129" s="516"/>
      <c r="FDK129" s="516"/>
      <c r="FDL129" s="516"/>
      <c r="FDM129" s="516"/>
      <c r="FDN129" s="516"/>
      <c r="FDO129" s="516"/>
      <c r="FDP129" s="516"/>
      <c r="FDQ129" s="516"/>
      <c r="FDR129" s="516"/>
      <c r="FDS129" s="516"/>
      <c r="FDT129" s="516"/>
      <c r="FDU129" s="516"/>
      <c r="FDV129" s="516"/>
      <c r="FDW129" s="516"/>
      <c r="FDX129" s="516"/>
      <c r="FDY129" s="516"/>
      <c r="FDZ129" s="516"/>
      <c r="FEA129" s="516"/>
      <c r="FEB129" s="516"/>
      <c r="FEC129" s="516"/>
      <c r="FED129" s="516"/>
      <c r="FEE129" s="516"/>
      <c r="FEF129" s="516"/>
      <c r="FEG129" s="516"/>
      <c r="FEH129" s="516"/>
      <c r="FEI129" s="516"/>
      <c r="FEJ129" s="516"/>
      <c r="FEK129" s="516"/>
      <c r="FEL129" s="516"/>
      <c r="FEM129" s="516"/>
      <c r="FEN129" s="516"/>
      <c r="FEO129" s="516"/>
      <c r="FEP129" s="516"/>
      <c r="FEQ129" s="516"/>
      <c r="FER129" s="516"/>
      <c r="FES129" s="516"/>
      <c r="FET129" s="516"/>
      <c r="FEU129" s="516"/>
      <c r="FEV129" s="516"/>
      <c r="FEW129" s="516"/>
      <c r="FEX129" s="516"/>
      <c r="FEY129" s="516"/>
      <c r="FEZ129" s="516"/>
      <c r="FFA129" s="516"/>
      <c r="FFB129" s="516"/>
      <c r="FFC129" s="516"/>
      <c r="FFD129" s="516"/>
      <c r="FFE129" s="516"/>
      <c r="FFF129" s="516"/>
      <c r="FFG129" s="516"/>
      <c r="FFH129" s="516"/>
      <c r="FFI129" s="516"/>
      <c r="FFJ129" s="516"/>
      <c r="FFK129" s="516"/>
      <c r="FFL129" s="516"/>
      <c r="FFM129" s="516"/>
      <c r="FFN129" s="516"/>
      <c r="FFO129" s="516"/>
      <c r="FFP129" s="516"/>
      <c r="FFQ129" s="516"/>
      <c r="FFR129" s="516"/>
      <c r="FFS129" s="516"/>
      <c r="FFT129" s="516"/>
      <c r="FFU129" s="516"/>
      <c r="FFV129" s="516"/>
      <c r="FFW129" s="516"/>
      <c r="FFX129" s="516"/>
      <c r="FFY129" s="516"/>
      <c r="FFZ129" s="516"/>
      <c r="FGA129" s="516"/>
      <c r="FGB129" s="516"/>
      <c r="FGC129" s="516"/>
      <c r="FGD129" s="516"/>
      <c r="FGE129" s="516"/>
      <c r="FGF129" s="516"/>
      <c r="FGG129" s="516"/>
      <c r="FGH129" s="516"/>
      <c r="FGI129" s="516"/>
      <c r="FGJ129" s="516"/>
      <c r="FGK129" s="516"/>
      <c r="FGL129" s="516"/>
      <c r="FGM129" s="516"/>
      <c r="FGN129" s="516"/>
      <c r="FGO129" s="516"/>
      <c r="FGP129" s="516"/>
      <c r="FGQ129" s="516"/>
      <c r="FGR129" s="516"/>
      <c r="FGS129" s="516"/>
      <c r="FGT129" s="516"/>
      <c r="FGU129" s="516"/>
      <c r="FGV129" s="516"/>
      <c r="FGW129" s="516"/>
      <c r="FGX129" s="516"/>
      <c r="FGY129" s="516"/>
      <c r="FGZ129" s="516"/>
      <c r="FHA129" s="516"/>
      <c r="FHB129" s="516"/>
      <c r="FHC129" s="516"/>
      <c r="FHD129" s="516"/>
      <c r="FHE129" s="516"/>
      <c r="FHF129" s="516"/>
      <c r="FHG129" s="516"/>
      <c r="FHH129" s="516"/>
      <c r="FHI129" s="516"/>
      <c r="FHJ129" s="516"/>
      <c r="FHK129" s="516"/>
      <c r="FHL129" s="516"/>
      <c r="FHM129" s="516"/>
      <c r="FHN129" s="516"/>
      <c r="FHO129" s="516"/>
      <c r="FHP129" s="516"/>
      <c r="FHQ129" s="516"/>
      <c r="FHR129" s="516"/>
      <c r="FHS129" s="516"/>
      <c r="FHT129" s="516"/>
      <c r="FHU129" s="516"/>
      <c r="FHV129" s="516"/>
      <c r="FHW129" s="516"/>
      <c r="FHX129" s="516"/>
      <c r="FHY129" s="516"/>
      <c r="FHZ129" s="516"/>
      <c r="FIA129" s="516"/>
      <c r="FIB129" s="516"/>
      <c r="FIC129" s="516"/>
      <c r="FID129" s="516"/>
      <c r="FIE129" s="516"/>
      <c r="FIF129" s="516"/>
      <c r="FIG129" s="516"/>
      <c r="FIH129" s="516"/>
      <c r="FII129" s="516"/>
      <c r="FIJ129" s="516"/>
      <c r="FIK129" s="516"/>
      <c r="FIL129" s="516"/>
      <c r="FIM129" s="516"/>
      <c r="FIN129" s="516"/>
      <c r="FIO129" s="516"/>
      <c r="FIP129" s="516"/>
      <c r="FIQ129" s="516"/>
      <c r="FIR129" s="516"/>
      <c r="FIS129" s="516"/>
      <c r="FIT129" s="516"/>
      <c r="FIU129" s="516"/>
      <c r="FIV129" s="516"/>
      <c r="FIW129" s="516"/>
      <c r="FIX129" s="516"/>
      <c r="FIY129" s="516"/>
      <c r="FIZ129" s="516"/>
      <c r="FJA129" s="516"/>
      <c r="FJB129" s="516"/>
      <c r="FJC129" s="516"/>
      <c r="FJD129" s="516"/>
      <c r="FJE129" s="516"/>
      <c r="FJF129" s="516"/>
      <c r="FJG129" s="516"/>
      <c r="FJH129" s="516"/>
      <c r="FJI129" s="516"/>
      <c r="FJJ129" s="516"/>
      <c r="FJK129" s="516"/>
      <c r="FJL129" s="516"/>
      <c r="FJM129" s="516"/>
      <c r="FJN129" s="516"/>
      <c r="FJO129" s="516"/>
      <c r="FJP129" s="516"/>
      <c r="FJQ129" s="516"/>
      <c r="FJR129" s="516"/>
      <c r="FJS129" s="516"/>
      <c r="FJT129" s="516"/>
      <c r="FJU129" s="516"/>
      <c r="FJV129" s="516"/>
      <c r="FJW129" s="516"/>
      <c r="FJX129" s="516"/>
      <c r="FJY129" s="516"/>
      <c r="FJZ129" s="516"/>
      <c r="FKA129" s="516"/>
      <c r="FKB129" s="516"/>
      <c r="FKC129" s="516"/>
      <c r="FKD129" s="516"/>
      <c r="FKE129" s="516"/>
      <c r="FKF129" s="516"/>
      <c r="FKG129" s="516"/>
      <c r="FKH129" s="516"/>
      <c r="FKI129" s="516"/>
      <c r="FKJ129" s="516"/>
      <c r="FKK129" s="516"/>
      <c r="FKL129" s="516"/>
      <c r="FKM129" s="516"/>
      <c r="FKN129" s="516"/>
      <c r="FKO129" s="516"/>
      <c r="FKP129" s="516"/>
      <c r="FKQ129" s="516"/>
      <c r="FKR129" s="516"/>
      <c r="FKS129" s="516"/>
      <c r="FKT129" s="516"/>
      <c r="FKU129" s="516"/>
      <c r="FKV129" s="516"/>
      <c r="FKW129" s="516"/>
      <c r="FKX129" s="516"/>
      <c r="FKY129" s="516"/>
      <c r="FKZ129" s="516"/>
      <c r="FLA129" s="516"/>
      <c r="FLB129" s="516"/>
      <c r="FLC129" s="516"/>
      <c r="FLD129" s="516"/>
      <c r="FLE129" s="516"/>
      <c r="FLF129" s="516"/>
      <c r="FLG129" s="516"/>
      <c r="FLH129" s="516"/>
      <c r="FLI129" s="516"/>
      <c r="FLJ129" s="516"/>
      <c r="FLK129" s="516"/>
      <c r="FLL129" s="516"/>
      <c r="FLM129" s="516"/>
      <c r="FLN129" s="516"/>
      <c r="FLO129" s="516"/>
      <c r="FLP129" s="516"/>
      <c r="FLQ129" s="516"/>
      <c r="FLR129" s="516"/>
      <c r="FLS129" s="516"/>
      <c r="FLT129" s="516"/>
      <c r="FLU129" s="516"/>
      <c r="FLV129" s="516"/>
      <c r="FLW129" s="516"/>
      <c r="FLX129" s="516"/>
      <c r="FLY129" s="516"/>
      <c r="FLZ129" s="516"/>
      <c r="FMA129" s="516"/>
      <c r="FMB129" s="516"/>
      <c r="FMC129" s="516"/>
      <c r="FMD129" s="516"/>
      <c r="FME129" s="516"/>
      <c r="FMF129" s="516"/>
      <c r="FMG129" s="516"/>
      <c r="FMH129" s="516"/>
      <c r="FMI129" s="516"/>
      <c r="FMJ129" s="516"/>
      <c r="FMK129" s="516"/>
      <c r="FML129" s="516"/>
      <c r="FMM129" s="516"/>
      <c r="FMN129" s="516"/>
      <c r="FMO129" s="516"/>
      <c r="FMP129" s="516"/>
      <c r="FMQ129" s="516"/>
      <c r="FMR129" s="516"/>
      <c r="FMS129" s="516"/>
      <c r="FMT129" s="516"/>
      <c r="FMU129" s="516"/>
      <c r="FMV129" s="516"/>
      <c r="FMW129" s="516"/>
      <c r="FMX129" s="516"/>
      <c r="FMY129" s="516"/>
      <c r="FMZ129" s="516"/>
      <c r="FNA129" s="516"/>
      <c r="FNB129" s="516"/>
      <c r="FNC129" s="516"/>
      <c r="FND129" s="516"/>
      <c r="FNE129" s="516"/>
      <c r="FNF129" s="516"/>
      <c r="FNG129" s="516"/>
      <c r="FNH129" s="516"/>
      <c r="FNI129" s="516"/>
      <c r="FNJ129" s="516"/>
      <c r="FNK129" s="516"/>
      <c r="FNL129" s="516"/>
      <c r="FNM129" s="516"/>
      <c r="FNN129" s="516"/>
      <c r="FNO129" s="516"/>
      <c r="FNP129" s="516"/>
      <c r="FNQ129" s="516"/>
      <c r="FNR129" s="516"/>
      <c r="FNS129" s="516"/>
      <c r="FNT129" s="516"/>
      <c r="FNU129" s="516"/>
      <c r="FNV129" s="516"/>
      <c r="FNW129" s="516"/>
      <c r="FNX129" s="516"/>
      <c r="FNY129" s="516"/>
      <c r="FNZ129" s="516"/>
      <c r="FOA129" s="516"/>
      <c r="FOB129" s="516"/>
      <c r="FOC129" s="516"/>
      <c r="FOD129" s="516"/>
      <c r="FOE129" s="516"/>
      <c r="FOF129" s="516"/>
      <c r="FOG129" s="516"/>
      <c r="FOH129" s="516"/>
      <c r="FOI129" s="516"/>
      <c r="FOJ129" s="516"/>
      <c r="FOK129" s="516"/>
      <c r="FOL129" s="516"/>
      <c r="FOM129" s="516"/>
      <c r="FON129" s="516"/>
      <c r="FOO129" s="516"/>
      <c r="FOP129" s="516"/>
      <c r="FOQ129" s="516"/>
      <c r="FOR129" s="516"/>
      <c r="FOS129" s="516"/>
      <c r="FOT129" s="516"/>
      <c r="FOU129" s="516"/>
      <c r="FOV129" s="516"/>
      <c r="FOW129" s="516"/>
      <c r="FOX129" s="516"/>
      <c r="FOY129" s="516"/>
      <c r="FOZ129" s="516"/>
      <c r="FPA129" s="516"/>
      <c r="FPB129" s="516"/>
      <c r="FPC129" s="516"/>
      <c r="FPD129" s="516"/>
      <c r="FPE129" s="516"/>
      <c r="FPF129" s="516"/>
      <c r="FPG129" s="516"/>
      <c r="FPH129" s="516"/>
      <c r="FPI129" s="516"/>
      <c r="FPJ129" s="516"/>
      <c r="FPK129" s="516"/>
      <c r="FPL129" s="516"/>
      <c r="FPM129" s="516"/>
      <c r="FPN129" s="516"/>
      <c r="FPO129" s="516"/>
      <c r="FPP129" s="516"/>
      <c r="FPQ129" s="516"/>
      <c r="FPR129" s="516"/>
      <c r="FPS129" s="516"/>
      <c r="FPT129" s="516"/>
      <c r="FPU129" s="516"/>
      <c r="FPV129" s="516"/>
      <c r="FPW129" s="516"/>
      <c r="FPX129" s="516"/>
      <c r="FPY129" s="516"/>
      <c r="FPZ129" s="516"/>
      <c r="FQA129" s="516"/>
      <c r="FQB129" s="516"/>
      <c r="FQC129" s="516"/>
      <c r="FQD129" s="516"/>
      <c r="FQE129" s="516"/>
      <c r="FQF129" s="516"/>
      <c r="FQG129" s="516"/>
      <c r="FQH129" s="516"/>
      <c r="FQI129" s="516"/>
      <c r="FQJ129" s="516"/>
      <c r="FQK129" s="516"/>
      <c r="FQL129" s="516"/>
      <c r="FQM129" s="516"/>
      <c r="FQN129" s="516"/>
      <c r="FQO129" s="516"/>
      <c r="FQP129" s="516"/>
      <c r="FQQ129" s="516"/>
      <c r="FQR129" s="516"/>
      <c r="FQS129" s="516"/>
      <c r="FQT129" s="516"/>
      <c r="FQU129" s="516"/>
      <c r="FQV129" s="516"/>
      <c r="FQW129" s="516"/>
      <c r="FQX129" s="516"/>
      <c r="FQY129" s="516"/>
      <c r="FQZ129" s="516"/>
      <c r="FRA129" s="516"/>
      <c r="FRB129" s="516"/>
      <c r="FRC129" s="516"/>
      <c r="FRD129" s="516"/>
      <c r="FRE129" s="516"/>
      <c r="FRF129" s="516"/>
      <c r="FRG129" s="516"/>
      <c r="FRH129" s="516"/>
      <c r="FRI129" s="516"/>
      <c r="FRJ129" s="516"/>
      <c r="FRK129" s="516"/>
      <c r="FRL129" s="516"/>
      <c r="FRM129" s="516"/>
      <c r="FRN129" s="516"/>
      <c r="FRO129" s="516"/>
      <c r="FRP129" s="516"/>
      <c r="FRQ129" s="516"/>
      <c r="FRR129" s="516"/>
      <c r="FRS129" s="516"/>
      <c r="FRT129" s="516"/>
      <c r="FRU129" s="516"/>
      <c r="FRV129" s="516"/>
      <c r="FRW129" s="516"/>
      <c r="FRX129" s="516"/>
      <c r="FRY129" s="516"/>
      <c r="FRZ129" s="516"/>
      <c r="FSA129" s="516"/>
      <c r="FSB129" s="516"/>
      <c r="FSC129" s="516"/>
      <c r="FSD129" s="516"/>
      <c r="FSE129" s="516"/>
      <c r="FSF129" s="516"/>
      <c r="FSG129" s="516"/>
      <c r="FSH129" s="516"/>
      <c r="FSI129" s="516"/>
      <c r="FSJ129" s="516"/>
      <c r="FSK129" s="516"/>
      <c r="FSL129" s="516"/>
      <c r="FSM129" s="516"/>
      <c r="FSN129" s="516"/>
      <c r="FSO129" s="516"/>
      <c r="FSP129" s="516"/>
      <c r="FSQ129" s="516"/>
      <c r="FSR129" s="516"/>
      <c r="FSS129" s="516"/>
      <c r="FST129" s="516"/>
      <c r="FSU129" s="516"/>
      <c r="FSV129" s="516"/>
      <c r="FSW129" s="516"/>
      <c r="FSX129" s="516"/>
      <c r="FSY129" s="516"/>
      <c r="FSZ129" s="516"/>
      <c r="FTA129" s="516"/>
      <c r="FTB129" s="516"/>
      <c r="FTC129" s="516"/>
      <c r="FTD129" s="516"/>
      <c r="FTE129" s="516"/>
      <c r="FTF129" s="516"/>
      <c r="FTG129" s="516"/>
      <c r="FTH129" s="516"/>
      <c r="FTI129" s="516"/>
      <c r="FTJ129" s="516"/>
      <c r="FTK129" s="516"/>
      <c r="FTL129" s="516"/>
      <c r="FTM129" s="516"/>
      <c r="FTN129" s="516"/>
      <c r="FTO129" s="516"/>
      <c r="FTP129" s="516"/>
      <c r="FTQ129" s="516"/>
      <c r="FTR129" s="516"/>
      <c r="FTS129" s="516"/>
      <c r="FTT129" s="516"/>
      <c r="FTU129" s="516"/>
      <c r="FTV129" s="516"/>
      <c r="FTW129" s="516"/>
      <c r="FTX129" s="516"/>
      <c r="FTY129" s="516"/>
      <c r="FTZ129" s="516"/>
      <c r="FUA129" s="516"/>
      <c r="FUB129" s="516"/>
      <c r="FUC129" s="516"/>
      <c r="FUD129" s="516"/>
      <c r="FUE129" s="516"/>
      <c r="FUF129" s="516"/>
      <c r="FUG129" s="516"/>
      <c r="FUH129" s="516"/>
      <c r="FUI129" s="516"/>
      <c r="FUJ129" s="516"/>
      <c r="FUK129" s="516"/>
      <c r="FUL129" s="516"/>
      <c r="FUM129" s="516"/>
      <c r="FUN129" s="516"/>
      <c r="FUO129" s="516"/>
      <c r="FUP129" s="516"/>
      <c r="FUQ129" s="516"/>
      <c r="FUR129" s="516"/>
      <c r="FUS129" s="516"/>
      <c r="FUT129" s="516"/>
      <c r="FUU129" s="516"/>
      <c r="FUV129" s="516"/>
      <c r="FUW129" s="516"/>
      <c r="FUX129" s="516"/>
      <c r="FUY129" s="516"/>
      <c r="FUZ129" s="516"/>
      <c r="FVA129" s="516"/>
      <c r="FVB129" s="516"/>
      <c r="FVC129" s="516"/>
      <c r="FVD129" s="516"/>
      <c r="FVE129" s="516"/>
      <c r="FVF129" s="516"/>
      <c r="FVG129" s="516"/>
      <c r="FVH129" s="516"/>
      <c r="FVI129" s="516"/>
      <c r="FVJ129" s="516"/>
      <c r="FVK129" s="516"/>
      <c r="FVL129" s="516"/>
      <c r="FVM129" s="516"/>
      <c r="FVN129" s="516"/>
      <c r="FVO129" s="516"/>
      <c r="FVP129" s="516"/>
      <c r="FVQ129" s="516"/>
      <c r="FVR129" s="516"/>
      <c r="FVS129" s="516"/>
      <c r="FVT129" s="516"/>
      <c r="FVU129" s="516"/>
      <c r="FVV129" s="516"/>
      <c r="FVW129" s="516"/>
      <c r="FVX129" s="516"/>
      <c r="FVY129" s="516"/>
      <c r="FVZ129" s="516"/>
      <c r="FWA129" s="516"/>
      <c r="FWB129" s="516"/>
      <c r="FWC129" s="516"/>
      <c r="FWD129" s="516"/>
      <c r="FWE129" s="516"/>
      <c r="FWF129" s="516"/>
      <c r="FWG129" s="516"/>
      <c r="FWH129" s="516"/>
      <c r="FWI129" s="516"/>
      <c r="FWJ129" s="516"/>
      <c r="FWK129" s="516"/>
      <c r="FWL129" s="516"/>
      <c r="FWM129" s="516"/>
      <c r="FWN129" s="516"/>
      <c r="FWO129" s="516"/>
      <c r="FWP129" s="516"/>
      <c r="FWQ129" s="516"/>
      <c r="FWR129" s="516"/>
      <c r="FWS129" s="516"/>
      <c r="FWT129" s="516"/>
      <c r="FWU129" s="516"/>
      <c r="FWV129" s="516"/>
      <c r="FWW129" s="516"/>
      <c r="FWX129" s="516"/>
      <c r="FWY129" s="516"/>
      <c r="FWZ129" s="516"/>
      <c r="FXA129" s="516"/>
      <c r="FXB129" s="516"/>
      <c r="FXC129" s="516"/>
      <c r="FXD129" s="516"/>
      <c r="FXE129" s="516"/>
      <c r="FXF129" s="516"/>
      <c r="FXG129" s="516"/>
      <c r="FXH129" s="516"/>
      <c r="FXI129" s="516"/>
      <c r="FXJ129" s="516"/>
      <c r="FXK129" s="516"/>
      <c r="FXL129" s="516"/>
      <c r="FXM129" s="516"/>
      <c r="FXN129" s="516"/>
      <c r="FXO129" s="516"/>
      <c r="FXP129" s="516"/>
      <c r="FXQ129" s="516"/>
      <c r="FXR129" s="516"/>
      <c r="FXS129" s="516"/>
      <c r="FXT129" s="516"/>
      <c r="FXU129" s="516"/>
      <c r="FXV129" s="516"/>
      <c r="FXW129" s="516"/>
      <c r="FXX129" s="516"/>
      <c r="FXY129" s="516"/>
      <c r="FXZ129" s="516"/>
      <c r="FYA129" s="516"/>
      <c r="FYB129" s="516"/>
      <c r="FYC129" s="516"/>
      <c r="FYD129" s="516"/>
      <c r="FYE129" s="516"/>
      <c r="FYF129" s="516"/>
      <c r="FYG129" s="516"/>
      <c r="FYH129" s="516"/>
      <c r="FYI129" s="516"/>
      <c r="FYJ129" s="516"/>
      <c r="FYK129" s="516"/>
      <c r="FYL129" s="516"/>
      <c r="FYM129" s="516"/>
      <c r="FYN129" s="516"/>
      <c r="FYO129" s="516"/>
      <c r="FYP129" s="516"/>
      <c r="FYQ129" s="516"/>
      <c r="FYR129" s="516"/>
      <c r="FYS129" s="516"/>
      <c r="FYT129" s="516"/>
      <c r="FYU129" s="516"/>
      <c r="FYV129" s="516"/>
      <c r="FYW129" s="516"/>
      <c r="FYX129" s="516"/>
      <c r="FYY129" s="516"/>
      <c r="FYZ129" s="516"/>
      <c r="FZA129" s="516"/>
      <c r="FZB129" s="516"/>
      <c r="FZC129" s="516"/>
      <c r="FZD129" s="516"/>
      <c r="FZE129" s="516"/>
      <c r="FZF129" s="516"/>
      <c r="FZG129" s="516"/>
      <c r="FZH129" s="516"/>
      <c r="FZI129" s="516"/>
      <c r="FZJ129" s="516"/>
      <c r="FZK129" s="516"/>
      <c r="FZL129" s="516"/>
      <c r="FZM129" s="516"/>
      <c r="FZN129" s="516"/>
      <c r="FZO129" s="516"/>
      <c r="FZP129" s="516"/>
      <c r="FZQ129" s="516"/>
      <c r="FZR129" s="516"/>
      <c r="FZS129" s="516"/>
      <c r="FZT129" s="516"/>
      <c r="FZU129" s="516"/>
      <c r="FZV129" s="516"/>
      <c r="FZW129" s="516"/>
      <c r="FZX129" s="516"/>
      <c r="FZY129" s="516"/>
      <c r="FZZ129" s="516"/>
      <c r="GAA129" s="516"/>
      <c r="GAB129" s="516"/>
      <c r="GAC129" s="516"/>
      <c r="GAD129" s="516"/>
      <c r="GAE129" s="516"/>
      <c r="GAF129" s="516"/>
      <c r="GAG129" s="516"/>
      <c r="GAH129" s="516"/>
      <c r="GAI129" s="516"/>
      <c r="GAJ129" s="516"/>
      <c r="GAK129" s="516"/>
      <c r="GAL129" s="516"/>
      <c r="GAM129" s="516"/>
      <c r="GAN129" s="516"/>
      <c r="GAO129" s="516"/>
      <c r="GAP129" s="516"/>
      <c r="GAQ129" s="516"/>
      <c r="GAR129" s="516"/>
      <c r="GAS129" s="516"/>
      <c r="GAT129" s="516"/>
      <c r="GAU129" s="516"/>
      <c r="GAV129" s="516"/>
      <c r="GAW129" s="516"/>
      <c r="GAX129" s="516"/>
      <c r="GAY129" s="516"/>
      <c r="GAZ129" s="516"/>
      <c r="GBA129" s="516"/>
      <c r="GBB129" s="516"/>
      <c r="GBC129" s="516"/>
      <c r="GBD129" s="516"/>
      <c r="GBE129" s="516"/>
      <c r="GBF129" s="516"/>
      <c r="GBG129" s="516"/>
      <c r="GBH129" s="516"/>
      <c r="GBI129" s="516"/>
      <c r="GBJ129" s="516"/>
      <c r="GBK129" s="516"/>
      <c r="GBL129" s="516"/>
      <c r="GBM129" s="516"/>
      <c r="GBN129" s="516"/>
      <c r="GBO129" s="516"/>
      <c r="GBP129" s="516"/>
      <c r="GBQ129" s="516"/>
      <c r="GBR129" s="516"/>
      <c r="GBS129" s="516"/>
      <c r="GBT129" s="516"/>
      <c r="GBU129" s="516"/>
      <c r="GBV129" s="516"/>
      <c r="GBW129" s="516"/>
      <c r="GBX129" s="516"/>
      <c r="GBY129" s="516"/>
      <c r="GBZ129" s="516"/>
      <c r="GCA129" s="516"/>
      <c r="GCB129" s="516"/>
      <c r="GCC129" s="516"/>
      <c r="GCD129" s="516"/>
      <c r="GCE129" s="516"/>
      <c r="GCF129" s="516"/>
      <c r="GCG129" s="516"/>
      <c r="GCH129" s="516"/>
      <c r="GCI129" s="516"/>
      <c r="GCJ129" s="516"/>
      <c r="GCK129" s="516"/>
      <c r="GCL129" s="516"/>
      <c r="GCM129" s="516"/>
      <c r="GCN129" s="516"/>
      <c r="GCO129" s="516"/>
      <c r="GCP129" s="516"/>
      <c r="GCQ129" s="516"/>
      <c r="GCR129" s="516"/>
      <c r="GCS129" s="516"/>
      <c r="GCT129" s="516"/>
      <c r="GCU129" s="516"/>
      <c r="GCV129" s="516"/>
      <c r="GCW129" s="516"/>
      <c r="GCX129" s="516"/>
      <c r="GCY129" s="516"/>
      <c r="GCZ129" s="516"/>
      <c r="GDA129" s="516"/>
      <c r="GDB129" s="516"/>
      <c r="GDC129" s="516"/>
      <c r="GDD129" s="516"/>
      <c r="GDE129" s="516"/>
      <c r="GDF129" s="516"/>
      <c r="GDG129" s="516"/>
      <c r="GDH129" s="516"/>
      <c r="GDI129" s="516"/>
      <c r="GDJ129" s="516"/>
      <c r="GDK129" s="516"/>
      <c r="GDL129" s="516"/>
      <c r="GDM129" s="516"/>
      <c r="GDN129" s="516"/>
      <c r="GDO129" s="516"/>
      <c r="GDP129" s="516"/>
      <c r="GDQ129" s="516"/>
      <c r="GDR129" s="516"/>
      <c r="GDS129" s="516"/>
      <c r="GDT129" s="516"/>
      <c r="GDU129" s="516"/>
      <c r="GDV129" s="516"/>
      <c r="GDW129" s="516"/>
      <c r="GDX129" s="516"/>
      <c r="GDY129" s="516"/>
      <c r="GDZ129" s="516"/>
      <c r="GEA129" s="516"/>
      <c r="GEB129" s="516"/>
      <c r="GEC129" s="516"/>
      <c r="GED129" s="516"/>
      <c r="GEE129" s="516"/>
      <c r="GEF129" s="516"/>
      <c r="GEG129" s="516"/>
      <c r="GEH129" s="516"/>
      <c r="GEI129" s="516"/>
      <c r="GEJ129" s="516"/>
      <c r="GEK129" s="516"/>
      <c r="GEL129" s="516"/>
      <c r="GEM129" s="516"/>
      <c r="GEN129" s="516"/>
      <c r="GEO129" s="516"/>
      <c r="GEP129" s="516"/>
      <c r="GEQ129" s="516"/>
      <c r="GER129" s="516"/>
      <c r="GES129" s="516"/>
      <c r="GET129" s="516"/>
      <c r="GEU129" s="516"/>
      <c r="GEV129" s="516"/>
      <c r="GEW129" s="516"/>
      <c r="GEX129" s="516"/>
      <c r="GEY129" s="516"/>
      <c r="GEZ129" s="516"/>
      <c r="GFA129" s="516"/>
      <c r="GFB129" s="516"/>
      <c r="GFC129" s="516"/>
      <c r="GFD129" s="516"/>
      <c r="GFE129" s="516"/>
      <c r="GFF129" s="516"/>
      <c r="GFG129" s="516"/>
      <c r="GFH129" s="516"/>
      <c r="GFI129" s="516"/>
      <c r="GFJ129" s="516"/>
      <c r="GFK129" s="516"/>
      <c r="GFL129" s="516"/>
      <c r="GFM129" s="516"/>
      <c r="GFN129" s="516"/>
      <c r="GFO129" s="516"/>
      <c r="GFP129" s="516"/>
      <c r="GFQ129" s="516"/>
      <c r="GFR129" s="516"/>
      <c r="GFS129" s="516"/>
      <c r="GFT129" s="516"/>
      <c r="GFU129" s="516"/>
      <c r="GFV129" s="516"/>
      <c r="GFW129" s="516"/>
      <c r="GFX129" s="516"/>
      <c r="GFY129" s="516"/>
      <c r="GFZ129" s="516"/>
      <c r="GGA129" s="516"/>
      <c r="GGB129" s="516"/>
      <c r="GGC129" s="516"/>
      <c r="GGD129" s="516"/>
      <c r="GGE129" s="516"/>
      <c r="GGF129" s="516"/>
      <c r="GGG129" s="516"/>
      <c r="GGH129" s="516"/>
      <c r="GGI129" s="516"/>
      <c r="GGJ129" s="516"/>
      <c r="GGK129" s="516"/>
      <c r="GGL129" s="516"/>
      <c r="GGM129" s="516"/>
      <c r="GGN129" s="516"/>
      <c r="GGO129" s="516"/>
      <c r="GGP129" s="516"/>
      <c r="GGQ129" s="516"/>
      <c r="GGR129" s="516"/>
      <c r="GGS129" s="516"/>
      <c r="GGT129" s="516"/>
      <c r="GGU129" s="516"/>
      <c r="GGV129" s="516"/>
      <c r="GGW129" s="516"/>
      <c r="GGX129" s="516"/>
      <c r="GGY129" s="516"/>
      <c r="GGZ129" s="516"/>
      <c r="GHA129" s="516"/>
      <c r="GHB129" s="516"/>
      <c r="GHC129" s="516"/>
      <c r="GHD129" s="516"/>
      <c r="GHE129" s="516"/>
      <c r="GHF129" s="516"/>
      <c r="GHG129" s="516"/>
      <c r="GHH129" s="516"/>
      <c r="GHI129" s="516"/>
      <c r="GHJ129" s="516"/>
      <c r="GHK129" s="516"/>
      <c r="GHL129" s="516"/>
      <c r="GHM129" s="516"/>
      <c r="GHN129" s="516"/>
      <c r="GHO129" s="516"/>
      <c r="GHP129" s="516"/>
      <c r="GHQ129" s="516"/>
      <c r="GHR129" s="516"/>
      <c r="GHS129" s="516"/>
      <c r="GHT129" s="516"/>
      <c r="GHU129" s="516"/>
      <c r="GHV129" s="516"/>
      <c r="GHW129" s="516"/>
      <c r="GHX129" s="516"/>
      <c r="GHY129" s="516"/>
      <c r="GHZ129" s="516"/>
      <c r="GIA129" s="516"/>
      <c r="GIB129" s="516"/>
      <c r="GIC129" s="516"/>
      <c r="GID129" s="516"/>
      <c r="GIE129" s="516"/>
      <c r="GIF129" s="516"/>
      <c r="GIG129" s="516"/>
      <c r="GIH129" s="516"/>
      <c r="GII129" s="516"/>
      <c r="GIJ129" s="516"/>
      <c r="GIK129" s="516"/>
      <c r="GIL129" s="516"/>
      <c r="GIM129" s="516"/>
      <c r="GIN129" s="516"/>
      <c r="GIO129" s="516"/>
      <c r="GIP129" s="516"/>
      <c r="GIQ129" s="516"/>
      <c r="GIR129" s="516"/>
      <c r="GIS129" s="516"/>
      <c r="GIT129" s="516"/>
      <c r="GIU129" s="516"/>
      <c r="GIV129" s="516"/>
      <c r="GIW129" s="516"/>
      <c r="GIX129" s="516"/>
      <c r="GIY129" s="516"/>
      <c r="GIZ129" s="516"/>
      <c r="GJA129" s="516"/>
      <c r="GJB129" s="516"/>
      <c r="GJC129" s="516"/>
      <c r="GJD129" s="516"/>
      <c r="GJE129" s="516"/>
      <c r="GJF129" s="516"/>
      <c r="GJG129" s="516"/>
      <c r="GJH129" s="516"/>
      <c r="GJI129" s="516"/>
      <c r="GJJ129" s="516"/>
      <c r="GJK129" s="516"/>
      <c r="GJL129" s="516"/>
      <c r="GJM129" s="516"/>
      <c r="GJN129" s="516"/>
      <c r="GJO129" s="516"/>
      <c r="GJP129" s="516"/>
      <c r="GJQ129" s="516"/>
      <c r="GJR129" s="516"/>
      <c r="GJS129" s="516"/>
      <c r="GJT129" s="516"/>
      <c r="GJU129" s="516"/>
      <c r="GJV129" s="516"/>
      <c r="GJW129" s="516"/>
      <c r="GJX129" s="516"/>
      <c r="GJY129" s="516"/>
      <c r="GJZ129" s="516"/>
      <c r="GKA129" s="516"/>
      <c r="GKB129" s="516"/>
      <c r="GKC129" s="516"/>
      <c r="GKD129" s="516"/>
      <c r="GKE129" s="516"/>
      <c r="GKF129" s="516"/>
      <c r="GKG129" s="516"/>
      <c r="GKH129" s="516"/>
      <c r="GKI129" s="516"/>
      <c r="GKJ129" s="516"/>
      <c r="GKK129" s="516"/>
      <c r="GKL129" s="516"/>
      <c r="GKM129" s="516"/>
      <c r="GKN129" s="516"/>
      <c r="GKO129" s="516"/>
      <c r="GKP129" s="516"/>
      <c r="GKQ129" s="516"/>
      <c r="GKR129" s="516"/>
      <c r="GKS129" s="516"/>
      <c r="GKT129" s="516"/>
      <c r="GKU129" s="516"/>
      <c r="GKV129" s="516"/>
      <c r="GKW129" s="516"/>
      <c r="GKX129" s="516"/>
      <c r="GKY129" s="516"/>
      <c r="GKZ129" s="516"/>
      <c r="GLA129" s="516"/>
      <c r="GLB129" s="516"/>
      <c r="GLC129" s="516"/>
      <c r="GLD129" s="516"/>
      <c r="GLE129" s="516"/>
      <c r="GLF129" s="516"/>
      <c r="GLG129" s="516"/>
      <c r="GLH129" s="516"/>
      <c r="GLI129" s="516"/>
      <c r="GLJ129" s="516"/>
      <c r="GLK129" s="516"/>
      <c r="GLL129" s="516"/>
      <c r="GLM129" s="516"/>
      <c r="GLN129" s="516"/>
      <c r="GLO129" s="516"/>
      <c r="GLP129" s="516"/>
      <c r="GLQ129" s="516"/>
      <c r="GLR129" s="516"/>
      <c r="GLS129" s="516"/>
      <c r="GLT129" s="516"/>
      <c r="GLU129" s="516"/>
      <c r="GLV129" s="516"/>
      <c r="GLW129" s="516"/>
      <c r="GLX129" s="516"/>
      <c r="GLY129" s="516"/>
      <c r="GLZ129" s="516"/>
      <c r="GMA129" s="516"/>
      <c r="GMB129" s="516"/>
      <c r="GMC129" s="516"/>
      <c r="GMD129" s="516"/>
      <c r="GME129" s="516"/>
      <c r="GMF129" s="516"/>
      <c r="GMG129" s="516"/>
      <c r="GMH129" s="516"/>
      <c r="GMI129" s="516"/>
      <c r="GMJ129" s="516"/>
      <c r="GMK129" s="516"/>
      <c r="GML129" s="516"/>
      <c r="GMM129" s="516"/>
      <c r="GMN129" s="516"/>
      <c r="GMO129" s="516"/>
      <c r="GMP129" s="516"/>
      <c r="GMQ129" s="516"/>
      <c r="GMR129" s="516"/>
      <c r="GMS129" s="516"/>
      <c r="GMT129" s="516"/>
      <c r="GMU129" s="516"/>
      <c r="GMV129" s="516"/>
      <c r="GMW129" s="516"/>
      <c r="GMX129" s="516"/>
      <c r="GMY129" s="516"/>
      <c r="GMZ129" s="516"/>
      <c r="GNA129" s="516"/>
      <c r="GNB129" s="516"/>
      <c r="GNC129" s="516"/>
      <c r="GND129" s="516"/>
      <c r="GNE129" s="516"/>
      <c r="GNF129" s="516"/>
      <c r="GNG129" s="516"/>
      <c r="GNH129" s="516"/>
      <c r="GNI129" s="516"/>
      <c r="GNJ129" s="516"/>
      <c r="GNK129" s="516"/>
      <c r="GNL129" s="516"/>
      <c r="GNM129" s="516"/>
      <c r="GNN129" s="516"/>
      <c r="GNO129" s="516"/>
      <c r="GNP129" s="516"/>
      <c r="GNQ129" s="516"/>
      <c r="GNR129" s="516"/>
      <c r="GNS129" s="516"/>
      <c r="GNT129" s="516"/>
      <c r="GNU129" s="516"/>
      <c r="GNV129" s="516"/>
      <c r="GNW129" s="516"/>
      <c r="GNX129" s="516"/>
      <c r="GNY129" s="516"/>
      <c r="GNZ129" s="516"/>
      <c r="GOA129" s="516"/>
      <c r="GOB129" s="516"/>
      <c r="GOC129" s="516"/>
      <c r="GOD129" s="516"/>
      <c r="GOE129" s="516"/>
      <c r="GOF129" s="516"/>
      <c r="GOG129" s="516"/>
      <c r="GOH129" s="516"/>
      <c r="GOI129" s="516"/>
      <c r="GOJ129" s="516"/>
      <c r="GOK129" s="516"/>
      <c r="GOL129" s="516"/>
      <c r="GOM129" s="516"/>
      <c r="GON129" s="516"/>
      <c r="GOO129" s="516"/>
      <c r="GOP129" s="516"/>
      <c r="GOQ129" s="516"/>
      <c r="GOR129" s="516"/>
      <c r="GOS129" s="516"/>
      <c r="GOT129" s="516"/>
      <c r="GOU129" s="516"/>
      <c r="GOV129" s="516"/>
      <c r="GOW129" s="516"/>
      <c r="GOX129" s="516"/>
      <c r="GOY129" s="516"/>
      <c r="GOZ129" s="516"/>
      <c r="GPA129" s="516"/>
      <c r="GPB129" s="516"/>
      <c r="GPC129" s="516"/>
      <c r="GPD129" s="516"/>
      <c r="GPE129" s="516"/>
      <c r="GPF129" s="516"/>
      <c r="GPG129" s="516"/>
      <c r="GPH129" s="516"/>
      <c r="GPI129" s="516"/>
      <c r="GPJ129" s="516"/>
      <c r="GPK129" s="516"/>
      <c r="GPL129" s="516"/>
      <c r="GPM129" s="516"/>
      <c r="GPN129" s="516"/>
      <c r="GPO129" s="516"/>
      <c r="GPP129" s="516"/>
      <c r="GPQ129" s="516"/>
      <c r="GPR129" s="516"/>
      <c r="GPS129" s="516"/>
      <c r="GPT129" s="516"/>
      <c r="GPU129" s="516"/>
      <c r="GPV129" s="516"/>
      <c r="GPW129" s="516"/>
      <c r="GPX129" s="516"/>
      <c r="GPY129" s="516"/>
      <c r="GPZ129" s="516"/>
      <c r="GQA129" s="516"/>
      <c r="GQB129" s="516"/>
      <c r="GQC129" s="516"/>
      <c r="GQD129" s="516"/>
      <c r="GQE129" s="516"/>
      <c r="GQF129" s="516"/>
      <c r="GQG129" s="516"/>
      <c r="GQH129" s="516"/>
      <c r="GQI129" s="516"/>
      <c r="GQJ129" s="516"/>
      <c r="GQK129" s="516"/>
      <c r="GQL129" s="516"/>
      <c r="GQM129" s="516"/>
      <c r="GQN129" s="516"/>
      <c r="GQO129" s="516"/>
      <c r="GQP129" s="516"/>
      <c r="GQQ129" s="516"/>
      <c r="GQR129" s="516"/>
      <c r="GQS129" s="516"/>
      <c r="GQT129" s="516"/>
      <c r="GQU129" s="516"/>
      <c r="GQV129" s="516"/>
      <c r="GQW129" s="516"/>
      <c r="GQX129" s="516"/>
      <c r="GQY129" s="516"/>
      <c r="GQZ129" s="516"/>
      <c r="GRA129" s="516"/>
      <c r="GRB129" s="516"/>
      <c r="GRC129" s="516"/>
      <c r="GRD129" s="516"/>
      <c r="GRE129" s="516"/>
      <c r="GRF129" s="516"/>
      <c r="GRG129" s="516"/>
      <c r="GRH129" s="516"/>
      <c r="GRI129" s="516"/>
      <c r="GRJ129" s="516"/>
      <c r="GRK129" s="516"/>
      <c r="GRL129" s="516"/>
      <c r="GRM129" s="516"/>
      <c r="GRN129" s="516"/>
      <c r="GRO129" s="516"/>
      <c r="GRP129" s="516"/>
      <c r="GRQ129" s="516"/>
      <c r="GRR129" s="516"/>
      <c r="GRS129" s="516"/>
      <c r="GRT129" s="516"/>
      <c r="GRU129" s="516"/>
      <c r="GRV129" s="516"/>
      <c r="GRW129" s="516"/>
      <c r="GRX129" s="516"/>
      <c r="GRY129" s="516"/>
      <c r="GRZ129" s="516"/>
      <c r="GSA129" s="516"/>
      <c r="GSB129" s="516"/>
      <c r="GSC129" s="516"/>
      <c r="GSD129" s="516"/>
      <c r="GSE129" s="516"/>
      <c r="GSF129" s="516"/>
      <c r="GSG129" s="516"/>
      <c r="GSH129" s="516"/>
      <c r="GSI129" s="516"/>
      <c r="GSJ129" s="516"/>
      <c r="GSK129" s="516"/>
      <c r="GSL129" s="516"/>
      <c r="GSM129" s="516"/>
      <c r="GSN129" s="516"/>
      <c r="GSO129" s="516"/>
      <c r="GSP129" s="516"/>
      <c r="GSQ129" s="516"/>
      <c r="GSR129" s="516"/>
      <c r="GSS129" s="516"/>
      <c r="GST129" s="516"/>
      <c r="GSU129" s="516"/>
      <c r="GSV129" s="516"/>
      <c r="GSW129" s="516"/>
      <c r="GSX129" s="516"/>
      <c r="GSY129" s="516"/>
      <c r="GSZ129" s="516"/>
      <c r="GTA129" s="516"/>
      <c r="GTB129" s="516"/>
      <c r="GTC129" s="516"/>
      <c r="GTD129" s="516"/>
      <c r="GTE129" s="516"/>
      <c r="GTF129" s="516"/>
      <c r="GTG129" s="516"/>
      <c r="GTH129" s="516"/>
      <c r="GTI129" s="516"/>
      <c r="GTJ129" s="516"/>
      <c r="GTK129" s="516"/>
      <c r="GTL129" s="516"/>
      <c r="GTM129" s="516"/>
      <c r="GTN129" s="516"/>
      <c r="GTO129" s="516"/>
      <c r="GTP129" s="516"/>
      <c r="GTQ129" s="516"/>
      <c r="GTR129" s="516"/>
      <c r="GTS129" s="516"/>
      <c r="GTT129" s="516"/>
      <c r="GTU129" s="516"/>
      <c r="GTV129" s="516"/>
      <c r="GTW129" s="516"/>
      <c r="GTX129" s="516"/>
      <c r="GTY129" s="516"/>
      <c r="GTZ129" s="516"/>
      <c r="GUA129" s="516"/>
      <c r="GUB129" s="516"/>
      <c r="GUC129" s="516"/>
      <c r="GUD129" s="516"/>
      <c r="GUE129" s="516"/>
      <c r="GUF129" s="516"/>
      <c r="GUG129" s="516"/>
      <c r="GUH129" s="516"/>
      <c r="GUI129" s="516"/>
      <c r="GUJ129" s="516"/>
      <c r="GUK129" s="516"/>
      <c r="GUL129" s="516"/>
      <c r="GUM129" s="516"/>
      <c r="GUN129" s="516"/>
      <c r="GUO129" s="516"/>
      <c r="GUP129" s="516"/>
      <c r="GUQ129" s="516"/>
      <c r="GUR129" s="516"/>
      <c r="GUS129" s="516"/>
      <c r="GUT129" s="516"/>
      <c r="GUU129" s="516"/>
      <c r="GUV129" s="516"/>
      <c r="GUW129" s="516"/>
      <c r="GUX129" s="516"/>
      <c r="GUY129" s="516"/>
      <c r="GUZ129" s="516"/>
      <c r="GVA129" s="516"/>
      <c r="GVB129" s="516"/>
      <c r="GVC129" s="516"/>
      <c r="GVD129" s="516"/>
      <c r="GVE129" s="516"/>
      <c r="GVF129" s="516"/>
      <c r="GVG129" s="516"/>
      <c r="GVH129" s="516"/>
      <c r="GVI129" s="516"/>
      <c r="GVJ129" s="516"/>
      <c r="GVK129" s="516"/>
      <c r="GVL129" s="516"/>
      <c r="GVM129" s="516"/>
      <c r="GVN129" s="516"/>
      <c r="GVO129" s="516"/>
      <c r="GVP129" s="516"/>
      <c r="GVQ129" s="516"/>
      <c r="GVR129" s="516"/>
      <c r="GVS129" s="516"/>
      <c r="GVT129" s="516"/>
      <c r="GVU129" s="516"/>
      <c r="GVV129" s="516"/>
      <c r="GVW129" s="516"/>
      <c r="GVX129" s="516"/>
      <c r="GVY129" s="516"/>
      <c r="GVZ129" s="516"/>
      <c r="GWA129" s="516"/>
      <c r="GWB129" s="516"/>
      <c r="GWC129" s="516"/>
      <c r="GWD129" s="516"/>
      <c r="GWE129" s="516"/>
      <c r="GWF129" s="516"/>
      <c r="GWG129" s="516"/>
      <c r="GWH129" s="516"/>
      <c r="GWI129" s="516"/>
      <c r="GWJ129" s="516"/>
      <c r="GWK129" s="516"/>
      <c r="GWL129" s="516"/>
      <c r="GWM129" s="516"/>
      <c r="GWN129" s="516"/>
      <c r="GWO129" s="516"/>
      <c r="GWP129" s="516"/>
      <c r="GWQ129" s="516"/>
      <c r="GWR129" s="516"/>
      <c r="GWS129" s="516"/>
      <c r="GWT129" s="516"/>
      <c r="GWU129" s="516"/>
      <c r="GWV129" s="516"/>
      <c r="GWW129" s="516"/>
      <c r="GWX129" s="516"/>
      <c r="GWY129" s="516"/>
      <c r="GWZ129" s="516"/>
      <c r="GXA129" s="516"/>
      <c r="GXB129" s="516"/>
      <c r="GXC129" s="516"/>
      <c r="GXD129" s="516"/>
      <c r="GXE129" s="516"/>
      <c r="GXF129" s="516"/>
      <c r="GXG129" s="516"/>
      <c r="GXH129" s="516"/>
      <c r="GXI129" s="516"/>
      <c r="GXJ129" s="516"/>
      <c r="GXK129" s="516"/>
      <c r="GXL129" s="516"/>
      <c r="GXM129" s="516"/>
      <c r="GXN129" s="516"/>
      <c r="GXO129" s="516"/>
      <c r="GXP129" s="516"/>
      <c r="GXQ129" s="516"/>
      <c r="GXR129" s="516"/>
      <c r="GXS129" s="516"/>
      <c r="GXT129" s="516"/>
      <c r="GXU129" s="516"/>
      <c r="GXV129" s="516"/>
      <c r="GXW129" s="516"/>
      <c r="GXX129" s="516"/>
      <c r="GXY129" s="516"/>
      <c r="GXZ129" s="516"/>
      <c r="GYA129" s="516"/>
      <c r="GYB129" s="516"/>
      <c r="GYC129" s="516"/>
      <c r="GYD129" s="516"/>
      <c r="GYE129" s="516"/>
      <c r="GYF129" s="516"/>
      <c r="GYG129" s="516"/>
      <c r="GYH129" s="516"/>
      <c r="GYI129" s="516"/>
      <c r="GYJ129" s="516"/>
      <c r="GYK129" s="516"/>
      <c r="GYL129" s="516"/>
      <c r="GYM129" s="516"/>
      <c r="GYN129" s="516"/>
      <c r="GYO129" s="516"/>
      <c r="GYP129" s="516"/>
      <c r="GYQ129" s="516"/>
      <c r="GYR129" s="516"/>
      <c r="GYS129" s="516"/>
      <c r="GYT129" s="516"/>
      <c r="GYU129" s="516"/>
      <c r="GYV129" s="516"/>
      <c r="GYW129" s="516"/>
      <c r="GYX129" s="516"/>
      <c r="GYY129" s="516"/>
      <c r="GYZ129" s="516"/>
      <c r="GZA129" s="516"/>
      <c r="GZB129" s="516"/>
      <c r="GZC129" s="516"/>
      <c r="GZD129" s="516"/>
      <c r="GZE129" s="516"/>
      <c r="GZF129" s="516"/>
      <c r="GZG129" s="516"/>
      <c r="GZH129" s="516"/>
      <c r="GZI129" s="516"/>
      <c r="GZJ129" s="516"/>
      <c r="GZK129" s="516"/>
      <c r="GZL129" s="516"/>
      <c r="GZM129" s="516"/>
      <c r="GZN129" s="516"/>
      <c r="GZO129" s="516"/>
      <c r="GZP129" s="516"/>
      <c r="GZQ129" s="516"/>
      <c r="GZR129" s="516"/>
      <c r="GZS129" s="516"/>
      <c r="GZT129" s="516"/>
      <c r="GZU129" s="516"/>
      <c r="GZV129" s="516"/>
      <c r="GZW129" s="516"/>
      <c r="GZX129" s="516"/>
      <c r="GZY129" s="516"/>
      <c r="GZZ129" s="516"/>
      <c r="HAA129" s="516"/>
      <c r="HAB129" s="516"/>
      <c r="HAC129" s="516"/>
      <c r="HAD129" s="516"/>
      <c r="HAE129" s="516"/>
      <c r="HAF129" s="516"/>
      <c r="HAG129" s="516"/>
      <c r="HAH129" s="516"/>
      <c r="HAI129" s="516"/>
      <c r="HAJ129" s="516"/>
      <c r="HAK129" s="516"/>
      <c r="HAL129" s="516"/>
      <c r="HAM129" s="516"/>
      <c r="HAN129" s="516"/>
      <c r="HAO129" s="516"/>
      <c r="HAP129" s="516"/>
      <c r="HAQ129" s="516"/>
      <c r="HAR129" s="516"/>
      <c r="HAS129" s="516"/>
      <c r="HAT129" s="516"/>
      <c r="HAU129" s="516"/>
      <c r="HAV129" s="516"/>
      <c r="HAW129" s="516"/>
      <c r="HAX129" s="516"/>
      <c r="HAY129" s="516"/>
      <c r="HAZ129" s="516"/>
      <c r="HBA129" s="516"/>
      <c r="HBB129" s="516"/>
      <c r="HBC129" s="516"/>
      <c r="HBD129" s="516"/>
      <c r="HBE129" s="516"/>
      <c r="HBF129" s="516"/>
      <c r="HBG129" s="516"/>
      <c r="HBH129" s="516"/>
      <c r="HBI129" s="516"/>
      <c r="HBJ129" s="516"/>
      <c r="HBK129" s="516"/>
      <c r="HBL129" s="516"/>
      <c r="HBM129" s="516"/>
      <c r="HBN129" s="516"/>
      <c r="HBO129" s="516"/>
      <c r="HBP129" s="516"/>
      <c r="HBQ129" s="516"/>
      <c r="HBR129" s="516"/>
      <c r="HBS129" s="516"/>
      <c r="HBT129" s="516"/>
      <c r="HBU129" s="516"/>
      <c r="HBV129" s="516"/>
      <c r="HBW129" s="516"/>
      <c r="HBX129" s="516"/>
      <c r="HBY129" s="516"/>
      <c r="HBZ129" s="516"/>
      <c r="HCA129" s="516"/>
      <c r="HCB129" s="516"/>
      <c r="HCC129" s="516"/>
      <c r="HCD129" s="516"/>
      <c r="HCE129" s="516"/>
      <c r="HCF129" s="516"/>
      <c r="HCG129" s="516"/>
      <c r="HCH129" s="516"/>
      <c r="HCI129" s="516"/>
      <c r="HCJ129" s="516"/>
      <c r="HCK129" s="516"/>
      <c r="HCL129" s="516"/>
      <c r="HCM129" s="516"/>
      <c r="HCN129" s="516"/>
      <c r="HCO129" s="516"/>
      <c r="HCP129" s="516"/>
      <c r="HCQ129" s="516"/>
      <c r="HCR129" s="516"/>
      <c r="HCS129" s="516"/>
      <c r="HCT129" s="516"/>
      <c r="HCU129" s="516"/>
      <c r="HCV129" s="516"/>
      <c r="HCW129" s="516"/>
      <c r="HCX129" s="516"/>
      <c r="HCY129" s="516"/>
      <c r="HCZ129" s="516"/>
      <c r="HDA129" s="516"/>
      <c r="HDB129" s="516"/>
      <c r="HDC129" s="516"/>
      <c r="HDD129" s="516"/>
      <c r="HDE129" s="516"/>
      <c r="HDF129" s="516"/>
      <c r="HDG129" s="516"/>
      <c r="HDH129" s="516"/>
      <c r="HDI129" s="516"/>
      <c r="HDJ129" s="516"/>
      <c r="HDK129" s="516"/>
      <c r="HDL129" s="516"/>
      <c r="HDM129" s="516"/>
      <c r="HDN129" s="516"/>
      <c r="HDO129" s="516"/>
      <c r="HDP129" s="516"/>
      <c r="HDQ129" s="516"/>
      <c r="HDR129" s="516"/>
      <c r="HDS129" s="516"/>
      <c r="HDT129" s="516"/>
      <c r="HDU129" s="516"/>
      <c r="HDV129" s="516"/>
      <c r="HDW129" s="516"/>
      <c r="HDX129" s="516"/>
      <c r="HDY129" s="516"/>
      <c r="HDZ129" s="516"/>
      <c r="HEA129" s="516"/>
      <c r="HEB129" s="516"/>
      <c r="HEC129" s="516"/>
      <c r="HED129" s="516"/>
      <c r="HEE129" s="516"/>
      <c r="HEF129" s="516"/>
      <c r="HEG129" s="516"/>
      <c r="HEH129" s="516"/>
      <c r="HEI129" s="516"/>
      <c r="HEJ129" s="516"/>
      <c r="HEK129" s="516"/>
      <c r="HEL129" s="516"/>
      <c r="HEM129" s="516"/>
      <c r="HEN129" s="516"/>
      <c r="HEO129" s="516"/>
      <c r="HEP129" s="516"/>
      <c r="HEQ129" s="516"/>
      <c r="HER129" s="516"/>
      <c r="HES129" s="516"/>
      <c r="HET129" s="516"/>
      <c r="HEU129" s="516"/>
      <c r="HEV129" s="516"/>
      <c r="HEW129" s="516"/>
      <c r="HEX129" s="516"/>
      <c r="HEY129" s="516"/>
      <c r="HEZ129" s="516"/>
      <c r="HFA129" s="516"/>
      <c r="HFB129" s="516"/>
      <c r="HFC129" s="516"/>
      <c r="HFD129" s="516"/>
      <c r="HFE129" s="516"/>
      <c r="HFF129" s="516"/>
      <c r="HFG129" s="516"/>
      <c r="HFH129" s="516"/>
      <c r="HFI129" s="516"/>
      <c r="HFJ129" s="516"/>
      <c r="HFK129" s="516"/>
      <c r="HFL129" s="516"/>
      <c r="HFM129" s="516"/>
      <c r="HFN129" s="516"/>
      <c r="HFO129" s="516"/>
      <c r="HFP129" s="516"/>
      <c r="HFQ129" s="516"/>
      <c r="HFR129" s="516"/>
      <c r="HFS129" s="516"/>
      <c r="HFT129" s="516"/>
      <c r="HFU129" s="516"/>
      <c r="HFV129" s="516"/>
      <c r="HFW129" s="516"/>
      <c r="HFX129" s="516"/>
      <c r="HFY129" s="516"/>
      <c r="HFZ129" s="516"/>
      <c r="HGA129" s="516"/>
      <c r="HGB129" s="516"/>
      <c r="HGC129" s="516"/>
      <c r="HGD129" s="516"/>
      <c r="HGE129" s="516"/>
      <c r="HGF129" s="516"/>
      <c r="HGG129" s="516"/>
      <c r="HGH129" s="516"/>
      <c r="HGI129" s="516"/>
      <c r="HGJ129" s="516"/>
      <c r="HGK129" s="516"/>
      <c r="HGL129" s="516"/>
      <c r="HGM129" s="516"/>
      <c r="HGN129" s="516"/>
      <c r="HGO129" s="516"/>
      <c r="HGP129" s="516"/>
      <c r="HGQ129" s="516"/>
      <c r="HGR129" s="516"/>
      <c r="HGS129" s="516"/>
      <c r="HGT129" s="516"/>
      <c r="HGU129" s="516"/>
      <c r="HGV129" s="516"/>
      <c r="HGW129" s="516"/>
      <c r="HGX129" s="516"/>
      <c r="HGY129" s="516"/>
      <c r="HGZ129" s="516"/>
      <c r="HHA129" s="516"/>
      <c r="HHB129" s="516"/>
      <c r="HHC129" s="516"/>
      <c r="HHD129" s="516"/>
      <c r="HHE129" s="516"/>
      <c r="HHF129" s="516"/>
      <c r="HHG129" s="516"/>
      <c r="HHH129" s="516"/>
      <c r="HHI129" s="516"/>
      <c r="HHJ129" s="516"/>
      <c r="HHK129" s="516"/>
      <c r="HHL129" s="516"/>
      <c r="HHM129" s="516"/>
      <c r="HHN129" s="516"/>
      <c r="HHO129" s="516"/>
      <c r="HHP129" s="516"/>
      <c r="HHQ129" s="516"/>
      <c r="HHR129" s="516"/>
      <c r="HHS129" s="516"/>
      <c r="HHT129" s="516"/>
      <c r="HHU129" s="516"/>
      <c r="HHV129" s="516"/>
      <c r="HHW129" s="516"/>
      <c r="HHX129" s="516"/>
      <c r="HHY129" s="516"/>
      <c r="HHZ129" s="516"/>
      <c r="HIA129" s="516"/>
      <c r="HIB129" s="516"/>
      <c r="HIC129" s="516"/>
      <c r="HID129" s="516"/>
      <c r="HIE129" s="516"/>
      <c r="HIF129" s="516"/>
      <c r="HIG129" s="516"/>
      <c r="HIH129" s="516"/>
      <c r="HII129" s="516"/>
      <c r="HIJ129" s="516"/>
      <c r="HIK129" s="516"/>
      <c r="HIL129" s="516"/>
      <c r="HIM129" s="516"/>
      <c r="HIN129" s="516"/>
      <c r="HIO129" s="516"/>
      <c r="HIP129" s="516"/>
      <c r="HIQ129" s="516"/>
      <c r="HIR129" s="516"/>
      <c r="HIS129" s="516"/>
      <c r="HIT129" s="516"/>
      <c r="HIU129" s="516"/>
      <c r="HIV129" s="516"/>
      <c r="HIW129" s="516"/>
      <c r="HIX129" s="516"/>
      <c r="HIY129" s="516"/>
      <c r="HIZ129" s="516"/>
      <c r="HJA129" s="516"/>
      <c r="HJB129" s="516"/>
      <c r="HJC129" s="516"/>
      <c r="HJD129" s="516"/>
      <c r="HJE129" s="516"/>
      <c r="HJF129" s="516"/>
      <c r="HJG129" s="516"/>
      <c r="HJH129" s="516"/>
      <c r="HJI129" s="516"/>
      <c r="HJJ129" s="516"/>
      <c r="HJK129" s="516"/>
      <c r="HJL129" s="516"/>
      <c r="HJM129" s="516"/>
      <c r="HJN129" s="516"/>
      <c r="HJO129" s="516"/>
      <c r="HJP129" s="516"/>
      <c r="HJQ129" s="516"/>
      <c r="HJR129" s="516"/>
      <c r="HJS129" s="516"/>
      <c r="HJT129" s="516"/>
      <c r="HJU129" s="516"/>
      <c r="HJV129" s="516"/>
      <c r="HJW129" s="516"/>
      <c r="HJX129" s="516"/>
      <c r="HJY129" s="516"/>
      <c r="HJZ129" s="516"/>
      <c r="HKA129" s="516"/>
      <c r="HKB129" s="516"/>
      <c r="HKC129" s="516"/>
      <c r="HKD129" s="516"/>
      <c r="HKE129" s="516"/>
      <c r="HKF129" s="516"/>
      <c r="HKG129" s="516"/>
      <c r="HKH129" s="516"/>
      <c r="HKI129" s="516"/>
      <c r="HKJ129" s="516"/>
      <c r="HKK129" s="516"/>
      <c r="HKL129" s="516"/>
      <c r="HKM129" s="516"/>
      <c r="HKN129" s="516"/>
      <c r="HKO129" s="516"/>
      <c r="HKP129" s="516"/>
      <c r="HKQ129" s="516"/>
      <c r="HKR129" s="516"/>
      <c r="HKS129" s="516"/>
      <c r="HKT129" s="516"/>
      <c r="HKU129" s="516"/>
      <c r="HKV129" s="516"/>
      <c r="HKW129" s="516"/>
      <c r="HKX129" s="516"/>
      <c r="HKY129" s="516"/>
      <c r="HKZ129" s="516"/>
      <c r="HLA129" s="516"/>
      <c r="HLB129" s="516"/>
      <c r="HLC129" s="516"/>
      <c r="HLD129" s="516"/>
      <c r="HLE129" s="516"/>
      <c r="HLF129" s="516"/>
      <c r="HLG129" s="516"/>
      <c r="HLH129" s="516"/>
      <c r="HLI129" s="516"/>
      <c r="HLJ129" s="516"/>
      <c r="HLK129" s="516"/>
      <c r="HLL129" s="516"/>
      <c r="HLM129" s="516"/>
      <c r="HLN129" s="516"/>
      <c r="HLO129" s="516"/>
      <c r="HLP129" s="516"/>
      <c r="HLQ129" s="516"/>
      <c r="HLR129" s="516"/>
      <c r="HLS129" s="516"/>
      <c r="HLT129" s="516"/>
      <c r="HLU129" s="516"/>
      <c r="HLV129" s="516"/>
      <c r="HLW129" s="516"/>
      <c r="HLX129" s="516"/>
      <c r="HLY129" s="516"/>
      <c r="HLZ129" s="516"/>
      <c r="HMA129" s="516"/>
      <c r="HMB129" s="516"/>
      <c r="HMC129" s="516"/>
      <c r="HMD129" s="516"/>
      <c r="HME129" s="516"/>
      <c r="HMF129" s="516"/>
      <c r="HMG129" s="516"/>
      <c r="HMH129" s="516"/>
      <c r="HMI129" s="516"/>
      <c r="HMJ129" s="516"/>
      <c r="HMK129" s="516"/>
      <c r="HML129" s="516"/>
      <c r="HMM129" s="516"/>
      <c r="HMN129" s="516"/>
      <c r="HMO129" s="516"/>
      <c r="HMP129" s="516"/>
      <c r="HMQ129" s="516"/>
      <c r="HMR129" s="516"/>
      <c r="HMS129" s="516"/>
      <c r="HMT129" s="516"/>
      <c r="HMU129" s="516"/>
      <c r="HMV129" s="516"/>
      <c r="HMW129" s="516"/>
      <c r="HMX129" s="516"/>
      <c r="HMY129" s="516"/>
      <c r="HMZ129" s="516"/>
      <c r="HNA129" s="516"/>
      <c r="HNB129" s="516"/>
      <c r="HNC129" s="516"/>
      <c r="HND129" s="516"/>
      <c r="HNE129" s="516"/>
      <c r="HNF129" s="516"/>
      <c r="HNG129" s="516"/>
      <c r="HNH129" s="516"/>
      <c r="HNI129" s="516"/>
      <c r="HNJ129" s="516"/>
      <c r="HNK129" s="516"/>
      <c r="HNL129" s="516"/>
      <c r="HNM129" s="516"/>
      <c r="HNN129" s="516"/>
      <c r="HNO129" s="516"/>
      <c r="HNP129" s="516"/>
      <c r="HNQ129" s="516"/>
      <c r="HNR129" s="516"/>
      <c r="HNS129" s="516"/>
      <c r="HNT129" s="516"/>
      <c r="HNU129" s="516"/>
      <c r="HNV129" s="516"/>
      <c r="HNW129" s="516"/>
      <c r="HNX129" s="516"/>
      <c r="HNY129" s="516"/>
      <c r="HNZ129" s="516"/>
      <c r="HOA129" s="516"/>
      <c r="HOB129" s="516"/>
      <c r="HOC129" s="516"/>
      <c r="HOD129" s="516"/>
      <c r="HOE129" s="516"/>
      <c r="HOF129" s="516"/>
      <c r="HOG129" s="516"/>
      <c r="HOH129" s="516"/>
      <c r="HOI129" s="516"/>
      <c r="HOJ129" s="516"/>
      <c r="HOK129" s="516"/>
      <c r="HOL129" s="516"/>
      <c r="HOM129" s="516"/>
      <c r="HON129" s="516"/>
      <c r="HOO129" s="516"/>
      <c r="HOP129" s="516"/>
      <c r="HOQ129" s="516"/>
      <c r="HOR129" s="516"/>
      <c r="HOS129" s="516"/>
      <c r="HOT129" s="516"/>
      <c r="HOU129" s="516"/>
      <c r="HOV129" s="516"/>
      <c r="HOW129" s="516"/>
      <c r="HOX129" s="516"/>
      <c r="HOY129" s="516"/>
      <c r="HOZ129" s="516"/>
      <c r="HPA129" s="516"/>
      <c r="HPB129" s="516"/>
      <c r="HPC129" s="516"/>
      <c r="HPD129" s="516"/>
      <c r="HPE129" s="516"/>
      <c r="HPF129" s="516"/>
      <c r="HPG129" s="516"/>
      <c r="HPH129" s="516"/>
      <c r="HPI129" s="516"/>
      <c r="HPJ129" s="516"/>
      <c r="HPK129" s="516"/>
      <c r="HPL129" s="516"/>
      <c r="HPM129" s="516"/>
      <c r="HPN129" s="516"/>
      <c r="HPO129" s="516"/>
      <c r="HPP129" s="516"/>
      <c r="HPQ129" s="516"/>
      <c r="HPR129" s="516"/>
      <c r="HPS129" s="516"/>
      <c r="HPT129" s="516"/>
      <c r="HPU129" s="516"/>
      <c r="HPV129" s="516"/>
      <c r="HPW129" s="516"/>
      <c r="HPX129" s="516"/>
      <c r="HPY129" s="516"/>
      <c r="HPZ129" s="516"/>
      <c r="HQA129" s="516"/>
      <c r="HQB129" s="516"/>
      <c r="HQC129" s="516"/>
      <c r="HQD129" s="516"/>
      <c r="HQE129" s="516"/>
      <c r="HQF129" s="516"/>
      <c r="HQG129" s="516"/>
      <c r="HQH129" s="516"/>
      <c r="HQI129" s="516"/>
      <c r="HQJ129" s="516"/>
      <c r="HQK129" s="516"/>
      <c r="HQL129" s="516"/>
      <c r="HQM129" s="516"/>
      <c r="HQN129" s="516"/>
      <c r="HQO129" s="516"/>
      <c r="HQP129" s="516"/>
      <c r="HQQ129" s="516"/>
      <c r="HQR129" s="516"/>
      <c r="HQS129" s="516"/>
      <c r="HQT129" s="516"/>
      <c r="HQU129" s="516"/>
      <c r="HQV129" s="516"/>
      <c r="HQW129" s="516"/>
      <c r="HQX129" s="516"/>
      <c r="HQY129" s="516"/>
      <c r="HQZ129" s="516"/>
      <c r="HRA129" s="516"/>
      <c r="HRB129" s="516"/>
      <c r="HRC129" s="516"/>
      <c r="HRD129" s="516"/>
      <c r="HRE129" s="516"/>
      <c r="HRF129" s="516"/>
      <c r="HRG129" s="516"/>
      <c r="HRH129" s="516"/>
      <c r="HRI129" s="516"/>
      <c r="HRJ129" s="516"/>
      <c r="HRK129" s="516"/>
      <c r="HRL129" s="516"/>
      <c r="HRM129" s="516"/>
      <c r="HRN129" s="516"/>
      <c r="HRO129" s="516"/>
      <c r="HRP129" s="516"/>
      <c r="HRQ129" s="516"/>
      <c r="HRR129" s="516"/>
      <c r="HRS129" s="516"/>
      <c r="HRT129" s="516"/>
      <c r="HRU129" s="516"/>
      <c r="HRV129" s="516"/>
      <c r="HRW129" s="516"/>
      <c r="HRX129" s="516"/>
      <c r="HRY129" s="516"/>
      <c r="HRZ129" s="516"/>
      <c r="HSA129" s="516"/>
      <c r="HSB129" s="516"/>
      <c r="HSC129" s="516"/>
      <c r="HSD129" s="516"/>
      <c r="HSE129" s="516"/>
      <c r="HSF129" s="516"/>
      <c r="HSG129" s="516"/>
      <c r="HSH129" s="516"/>
      <c r="HSI129" s="516"/>
      <c r="HSJ129" s="516"/>
      <c r="HSK129" s="516"/>
      <c r="HSL129" s="516"/>
      <c r="HSM129" s="516"/>
      <c r="HSN129" s="516"/>
      <c r="HSO129" s="516"/>
      <c r="HSP129" s="516"/>
      <c r="HSQ129" s="516"/>
      <c r="HSR129" s="516"/>
      <c r="HSS129" s="516"/>
      <c r="HST129" s="516"/>
      <c r="HSU129" s="516"/>
      <c r="HSV129" s="516"/>
      <c r="HSW129" s="516"/>
      <c r="HSX129" s="516"/>
      <c r="HSY129" s="516"/>
      <c r="HSZ129" s="516"/>
      <c r="HTA129" s="516"/>
      <c r="HTB129" s="516"/>
      <c r="HTC129" s="516"/>
      <c r="HTD129" s="516"/>
      <c r="HTE129" s="516"/>
      <c r="HTF129" s="516"/>
      <c r="HTG129" s="516"/>
      <c r="HTH129" s="516"/>
      <c r="HTI129" s="516"/>
      <c r="HTJ129" s="516"/>
      <c r="HTK129" s="516"/>
      <c r="HTL129" s="516"/>
      <c r="HTM129" s="516"/>
      <c r="HTN129" s="516"/>
      <c r="HTO129" s="516"/>
      <c r="HTP129" s="516"/>
      <c r="HTQ129" s="516"/>
      <c r="HTR129" s="516"/>
      <c r="HTS129" s="516"/>
      <c r="HTT129" s="516"/>
      <c r="HTU129" s="516"/>
      <c r="HTV129" s="516"/>
      <c r="HTW129" s="516"/>
      <c r="HTX129" s="516"/>
      <c r="HTY129" s="516"/>
      <c r="HTZ129" s="516"/>
      <c r="HUA129" s="516"/>
      <c r="HUB129" s="516"/>
      <c r="HUC129" s="516"/>
      <c r="HUD129" s="516"/>
      <c r="HUE129" s="516"/>
      <c r="HUF129" s="516"/>
      <c r="HUG129" s="516"/>
      <c r="HUH129" s="516"/>
      <c r="HUI129" s="516"/>
      <c r="HUJ129" s="516"/>
      <c r="HUK129" s="516"/>
      <c r="HUL129" s="516"/>
      <c r="HUM129" s="516"/>
      <c r="HUN129" s="516"/>
      <c r="HUO129" s="516"/>
      <c r="HUP129" s="516"/>
      <c r="HUQ129" s="516"/>
      <c r="HUR129" s="516"/>
      <c r="HUS129" s="516"/>
      <c r="HUT129" s="516"/>
      <c r="HUU129" s="516"/>
      <c r="HUV129" s="516"/>
      <c r="HUW129" s="516"/>
      <c r="HUX129" s="516"/>
      <c r="HUY129" s="516"/>
      <c r="HUZ129" s="516"/>
      <c r="HVA129" s="516"/>
      <c r="HVB129" s="516"/>
      <c r="HVC129" s="516"/>
      <c r="HVD129" s="516"/>
      <c r="HVE129" s="516"/>
      <c r="HVF129" s="516"/>
      <c r="HVG129" s="516"/>
      <c r="HVH129" s="516"/>
      <c r="HVI129" s="516"/>
      <c r="HVJ129" s="516"/>
      <c r="HVK129" s="516"/>
      <c r="HVL129" s="516"/>
      <c r="HVM129" s="516"/>
      <c r="HVN129" s="516"/>
      <c r="HVO129" s="516"/>
      <c r="HVP129" s="516"/>
      <c r="HVQ129" s="516"/>
      <c r="HVR129" s="516"/>
      <c r="HVS129" s="516"/>
      <c r="HVT129" s="516"/>
      <c r="HVU129" s="516"/>
      <c r="HVV129" s="516"/>
      <c r="HVW129" s="516"/>
      <c r="HVX129" s="516"/>
      <c r="HVY129" s="516"/>
      <c r="HVZ129" s="516"/>
      <c r="HWA129" s="516"/>
      <c r="HWB129" s="516"/>
      <c r="HWC129" s="516"/>
      <c r="HWD129" s="516"/>
      <c r="HWE129" s="516"/>
      <c r="HWF129" s="516"/>
      <c r="HWG129" s="516"/>
      <c r="HWH129" s="516"/>
      <c r="HWI129" s="516"/>
      <c r="HWJ129" s="516"/>
      <c r="HWK129" s="516"/>
      <c r="HWL129" s="516"/>
      <c r="HWM129" s="516"/>
      <c r="HWN129" s="516"/>
      <c r="HWO129" s="516"/>
      <c r="HWP129" s="516"/>
      <c r="HWQ129" s="516"/>
      <c r="HWR129" s="516"/>
      <c r="HWS129" s="516"/>
      <c r="HWT129" s="516"/>
      <c r="HWU129" s="516"/>
      <c r="HWV129" s="516"/>
      <c r="HWW129" s="516"/>
      <c r="HWX129" s="516"/>
      <c r="HWY129" s="516"/>
      <c r="HWZ129" s="516"/>
      <c r="HXA129" s="516"/>
      <c r="HXB129" s="516"/>
      <c r="HXC129" s="516"/>
      <c r="HXD129" s="516"/>
      <c r="HXE129" s="516"/>
      <c r="HXF129" s="516"/>
      <c r="HXG129" s="516"/>
      <c r="HXH129" s="516"/>
      <c r="HXI129" s="516"/>
      <c r="HXJ129" s="516"/>
      <c r="HXK129" s="516"/>
      <c r="HXL129" s="516"/>
      <c r="HXM129" s="516"/>
      <c r="HXN129" s="516"/>
      <c r="HXO129" s="516"/>
      <c r="HXP129" s="516"/>
      <c r="HXQ129" s="516"/>
      <c r="HXR129" s="516"/>
      <c r="HXS129" s="516"/>
      <c r="HXT129" s="516"/>
      <c r="HXU129" s="516"/>
      <c r="HXV129" s="516"/>
      <c r="HXW129" s="516"/>
      <c r="HXX129" s="516"/>
      <c r="HXY129" s="516"/>
      <c r="HXZ129" s="516"/>
      <c r="HYA129" s="516"/>
      <c r="HYB129" s="516"/>
      <c r="HYC129" s="516"/>
      <c r="HYD129" s="516"/>
      <c r="HYE129" s="516"/>
      <c r="HYF129" s="516"/>
      <c r="HYG129" s="516"/>
      <c r="HYH129" s="516"/>
      <c r="HYI129" s="516"/>
      <c r="HYJ129" s="516"/>
      <c r="HYK129" s="516"/>
      <c r="HYL129" s="516"/>
      <c r="HYM129" s="516"/>
      <c r="HYN129" s="516"/>
      <c r="HYO129" s="516"/>
      <c r="HYP129" s="516"/>
      <c r="HYQ129" s="516"/>
      <c r="HYR129" s="516"/>
      <c r="HYS129" s="516"/>
      <c r="HYT129" s="516"/>
      <c r="HYU129" s="516"/>
      <c r="HYV129" s="516"/>
      <c r="HYW129" s="516"/>
      <c r="HYX129" s="516"/>
      <c r="HYY129" s="516"/>
      <c r="HYZ129" s="516"/>
      <c r="HZA129" s="516"/>
      <c r="HZB129" s="516"/>
      <c r="HZC129" s="516"/>
      <c r="HZD129" s="516"/>
      <c r="HZE129" s="516"/>
      <c r="HZF129" s="516"/>
      <c r="HZG129" s="516"/>
      <c r="HZH129" s="516"/>
      <c r="HZI129" s="516"/>
      <c r="HZJ129" s="516"/>
      <c r="HZK129" s="516"/>
      <c r="HZL129" s="516"/>
      <c r="HZM129" s="516"/>
      <c r="HZN129" s="516"/>
      <c r="HZO129" s="516"/>
      <c r="HZP129" s="516"/>
      <c r="HZQ129" s="516"/>
      <c r="HZR129" s="516"/>
      <c r="HZS129" s="516"/>
      <c r="HZT129" s="516"/>
      <c r="HZU129" s="516"/>
      <c r="HZV129" s="516"/>
      <c r="HZW129" s="516"/>
      <c r="HZX129" s="516"/>
      <c r="HZY129" s="516"/>
      <c r="HZZ129" s="516"/>
      <c r="IAA129" s="516"/>
      <c r="IAB129" s="516"/>
      <c r="IAC129" s="516"/>
      <c r="IAD129" s="516"/>
      <c r="IAE129" s="516"/>
      <c r="IAF129" s="516"/>
      <c r="IAG129" s="516"/>
      <c r="IAH129" s="516"/>
      <c r="IAI129" s="516"/>
      <c r="IAJ129" s="516"/>
      <c r="IAK129" s="516"/>
      <c r="IAL129" s="516"/>
      <c r="IAM129" s="516"/>
      <c r="IAN129" s="516"/>
      <c r="IAO129" s="516"/>
      <c r="IAP129" s="516"/>
      <c r="IAQ129" s="516"/>
      <c r="IAR129" s="516"/>
      <c r="IAS129" s="516"/>
      <c r="IAT129" s="516"/>
      <c r="IAU129" s="516"/>
      <c r="IAV129" s="516"/>
      <c r="IAW129" s="516"/>
      <c r="IAX129" s="516"/>
      <c r="IAY129" s="516"/>
      <c r="IAZ129" s="516"/>
      <c r="IBA129" s="516"/>
      <c r="IBB129" s="516"/>
      <c r="IBC129" s="516"/>
      <c r="IBD129" s="516"/>
      <c r="IBE129" s="516"/>
      <c r="IBF129" s="516"/>
      <c r="IBG129" s="516"/>
      <c r="IBH129" s="516"/>
      <c r="IBI129" s="516"/>
      <c r="IBJ129" s="516"/>
      <c r="IBK129" s="516"/>
      <c r="IBL129" s="516"/>
      <c r="IBM129" s="516"/>
      <c r="IBN129" s="516"/>
      <c r="IBO129" s="516"/>
      <c r="IBP129" s="516"/>
      <c r="IBQ129" s="516"/>
      <c r="IBR129" s="516"/>
      <c r="IBS129" s="516"/>
      <c r="IBT129" s="516"/>
      <c r="IBU129" s="516"/>
      <c r="IBV129" s="516"/>
      <c r="IBW129" s="516"/>
      <c r="IBX129" s="516"/>
      <c r="IBY129" s="516"/>
      <c r="IBZ129" s="516"/>
      <c r="ICA129" s="516"/>
      <c r="ICB129" s="516"/>
      <c r="ICC129" s="516"/>
      <c r="ICD129" s="516"/>
      <c r="ICE129" s="516"/>
      <c r="ICF129" s="516"/>
      <c r="ICG129" s="516"/>
      <c r="ICH129" s="516"/>
      <c r="ICI129" s="516"/>
      <c r="ICJ129" s="516"/>
      <c r="ICK129" s="516"/>
      <c r="ICL129" s="516"/>
      <c r="ICM129" s="516"/>
      <c r="ICN129" s="516"/>
      <c r="ICO129" s="516"/>
      <c r="ICP129" s="516"/>
      <c r="ICQ129" s="516"/>
      <c r="ICR129" s="516"/>
      <c r="ICS129" s="516"/>
      <c r="ICT129" s="516"/>
      <c r="ICU129" s="516"/>
      <c r="ICV129" s="516"/>
      <c r="ICW129" s="516"/>
      <c r="ICX129" s="516"/>
      <c r="ICY129" s="516"/>
      <c r="ICZ129" s="516"/>
      <c r="IDA129" s="516"/>
      <c r="IDB129" s="516"/>
      <c r="IDC129" s="516"/>
      <c r="IDD129" s="516"/>
      <c r="IDE129" s="516"/>
      <c r="IDF129" s="516"/>
      <c r="IDG129" s="516"/>
      <c r="IDH129" s="516"/>
      <c r="IDI129" s="516"/>
      <c r="IDJ129" s="516"/>
      <c r="IDK129" s="516"/>
      <c r="IDL129" s="516"/>
      <c r="IDM129" s="516"/>
      <c r="IDN129" s="516"/>
      <c r="IDO129" s="516"/>
      <c r="IDP129" s="516"/>
      <c r="IDQ129" s="516"/>
      <c r="IDR129" s="516"/>
      <c r="IDS129" s="516"/>
      <c r="IDT129" s="516"/>
      <c r="IDU129" s="516"/>
      <c r="IDV129" s="516"/>
      <c r="IDW129" s="516"/>
      <c r="IDX129" s="516"/>
      <c r="IDY129" s="516"/>
      <c r="IDZ129" s="516"/>
      <c r="IEA129" s="516"/>
      <c r="IEB129" s="516"/>
      <c r="IEC129" s="516"/>
      <c r="IED129" s="516"/>
      <c r="IEE129" s="516"/>
      <c r="IEF129" s="516"/>
      <c r="IEG129" s="516"/>
      <c r="IEH129" s="516"/>
      <c r="IEI129" s="516"/>
      <c r="IEJ129" s="516"/>
      <c r="IEK129" s="516"/>
      <c r="IEL129" s="516"/>
      <c r="IEM129" s="516"/>
      <c r="IEN129" s="516"/>
      <c r="IEO129" s="516"/>
      <c r="IEP129" s="516"/>
      <c r="IEQ129" s="516"/>
      <c r="IER129" s="516"/>
      <c r="IES129" s="516"/>
      <c r="IET129" s="516"/>
      <c r="IEU129" s="516"/>
      <c r="IEV129" s="516"/>
      <c r="IEW129" s="516"/>
      <c r="IEX129" s="516"/>
      <c r="IEY129" s="516"/>
      <c r="IEZ129" s="516"/>
      <c r="IFA129" s="516"/>
      <c r="IFB129" s="516"/>
      <c r="IFC129" s="516"/>
      <c r="IFD129" s="516"/>
      <c r="IFE129" s="516"/>
      <c r="IFF129" s="516"/>
      <c r="IFG129" s="516"/>
      <c r="IFH129" s="516"/>
      <c r="IFI129" s="516"/>
      <c r="IFJ129" s="516"/>
      <c r="IFK129" s="516"/>
      <c r="IFL129" s="516"/>
      <c r="IFM129" s="516"/>
      <c r="IFN129" s="516"/>
      <c r="IFO129" s="516"/>
      <c r="IFP129" s="516"/>
      <c r="IFQ129" s="516"/>
      <c r="IFR129" s="516"/>
      <c r="IFS129" s="516"/>
      <c r="IFT129" s="516"/>
      <c r="IFU129" s="516"/>
      <c r="IFV129" s="516"/>
      <c r="IFW129" s="516"/>
      <c r="IFX129" s="516"/>
      <c r="IFY129" s="516"/>
      <c r="IFZ129" s="516"/>
      <c r="IGA129" s="516"/>
      <c r="IGB129" s="516"/>
      <c r="IGC129" s="516"/>
      <c r="IGD129" s="516"/>
      <c r="IGE129" s="516"/>
      <c r="IGF129" s="516"/>
      <c r="IGG129" s="516"/>
      <c r="IGH129" s="516"/>
      <c r="IGI129" s="516"/>
      <c r="IGJ129" s="516"/>
      <c r="IGK129" s="516"/>
      <c r="IGL129" s="516"/>
      <c r="IGM129" s="516"/>
      <c r="IGN129" s="516"/>
      <c r="IGO129" s="516"/>
      <c r="IGP129" s="516"/>
      <c r="IGQ129" s="516"/>
      <c r="IGR129" s="516"/>
      <c r="IGS129" s="516"/>
      <c r="IGT129" s="516"/>
      <c r="IGU129" s="516"/>
      <c r="IGV129" s="516"/>
      <c r="IGW129" s="516"/>
      <c r="IGX129" s="516"/>
      <c r="IGY129" s="516"/>
      <c r="IGZ129" s="516"/>
      <c r="IHA129" s="516"/>
      <c r="IHB129" s="516"/>
      <c r="IHC129" s="516"/>
      <c r="IHD129" s="516"/>
      <c r="IHE129" s="516"/>
      <c r="IHF129" s="516"/>
      <c r="IHG129" s="516"/>
      <c r="IHH129" s="516"/>
      <c r="IHI129" s="516"/>
      <c r="IHJ129" s="516"/>
      <c r="IHK129" s="516"/>
      <c r="IHL129" s="516"/>
      <c r="IHM129" s="516"/>
      <c r="IHN129" s="516"/>
      <c r="IHO129" s="516"/>
      <c r="IHP129" s="516"/>
      <c r="IHQ129" s="516"/>
      <c r="IHR129" s="516"/>
      <c r="IHS129" s="516"/>
      <c r="IHT129" s="516"/>
      <c r="IHU129" s="516"/>
      <c r="IHV129" s="516"/>
      <c r="IHW129" s="516"/>
      <c r="IHX129" s="516"/>
      <c r="IHY129" s="516"/>
      <c r="IHZ129" s="516"/>
      <c r="IIA129" s="516"/>
      <c r="IIB129" s="516"/>
      <c r="IIC129" s="516"/>
      <c r="IID129" s="516"/>
      <c r="IIE129" s="516"/>
      <c r="IIF129" s="516"/>
      <c r="IIG129" s="516"/>
      <c r="IIH129" s="516"/>
      <c r="III129" s="516"/>
      <c r="IIJ129" s="516"/>
      <c r="IIK129" s="516"/>
      <c r="IIL129" s="516"/>
      <c r="IIM129" s="516"/>
      <c r="IIN129" s="516"/>
      <c r="IIO129" s="516"/>
      <c r="IIP129" s="516"/>
      <c r="IIQ129" s="516"/>
      <c r="IIR129" s="516"/>
      <c r="IIS129" s="516"/>
      <c r="IIT129" s="516"/>
      <c r="IIU129" s="516"/>
      <c r="IIV129" s="516"/>
      <c r="IIW129" s="516"/>
      <c r="IIX129" s="516"/>
      <c r="IIY129" s="516"/>
      <c r="IIZ129" s="516"/>
      <c r="IJA129" s="516"/>
      <c r="IJB129" s="516"/>
      <c r="IJC129" s="516"/>
      <c r="IJD129" s="516"/>
      <c r="IJE129" s="516"/>
      <c r="IJF129" s="516"/>
      <c r="IJG129" s="516"/>
      <c r="IJH129" s="516"/>
      <c r="IJI129" s="516"/>
      <c r="IJJ129" s="516"/>
      <c r="IJK129" s="516"/>
      <c r="IJL129" s="516"/>
      <c r="IJM129" s="516"/>
      <c r="IJN129" s="516"/>
      <c r="IJO129" s="516"/>
      <c r="IJP129" s="516"/>
      <c r="IJQ129" s="516"/>
      <c r="IJR129" s="516"/>
      <c r="IJS129" s="516"/>
      <c r="IJT129" s="516"/>
      <c r="IJU129" s="516"/>
      <c r="IJV129" s="516"/>
      <c r="IJW129" s="516"/>
      <c r="IJX129" s="516"/>
      <c r="IJY129" s="516"/>
      <c r="IJZ129" s="516"/>
      <c r="IKA129" s="516"/>
      <c r="IKB129" s="516"/>
      <c r="IKC129" s="516"/>
      <c r="IKD129" s="516"/>
      <c r="IKE129" s="516"/>
      <c r="IKF129" s="516"/>
      <c r="IKG129" s="516"/>
      <c r="IKH129" s="516"/>
      <c r="IKI129" s="516"/>
      <c r="IKJ129" s="516"/>
      <c r="IKK129" s="516"/>
      <c r="IKL129" s="516"/>
      <c r="IKM129" s="516"/>
      <c r="IKN129" s="516"/>
      <c r="IKO129" s="516"/>
      <c r="IKP129" s="516"/>
      <c r="IKQ129" s="516"/>
      <c r="IKR129" s="516"/>
      <c r="IKS129" s="516"/>
      <c r="IKT129" s="516"/>
      <c r="IKU129" s="516"/>
      <c r="IKV129" s="516"/>
      <c r="IKW129" s="516"/>
      <c r="IKX129" s="516"/>
      <c r="IKY129" s="516"/>
      <c r="IKZ129" s="516"/>
      <c r="ILA129" s="516"/>
      <c r="ILB129" s="516"/>
      <c r="ILC129" s="516"/>
      <c r="ILD129" s="516"/>
      <c r="ILE129" s="516"/>
      <c r="ILF129" s="516"/>
      <c r="ILG129" s="516"/>
      <c r="ILH129" s="516"/>
      <c r="ILI129" s="516"/>
      <c r="ILJ129" s="516"/>
      <c r="ILK129" s="516"/>
      <c r="ILL129" s="516"/>
      <c r="ILM129" s="516"/>
      <c r="ILN129" s="516"/>
      <c r="ILO129" s="516"/>
      <c r="ILP129" s="516"/>
      <c r="ILQ129" s="516"/>
      <c r="ILR129" s="516"/>
      <c r="ILS129" s="516"/>
      <c r="ILT129" s="516"/>
      <c r="ILU129" s="516"/>
      <c r="ILV129" s="516"/>
      <c r="ILW129" s="516"/>
      <c r="ILX129" s="516"/>
      <c r="ILY129" s="516"/>
      <c r="ILZ129" s="516"/>
      <c r="IMA129" s="516"/>
      <c r="IMB129" s="516"/>
      <c r="IMC129" s="516"/>
      <c r="IMD129" s="516"/>
      <c r="IME129" s="516"/>
      <c r="IMF129" s="516"/>
      <c r="IMG129" s="516"/>
      <c r="IMH129" s="516"/>
      <c r="IMI129" s="516"/>
      <c r="IMJ129" s="516"/>
      <c r="IMK129" s="516"/>
      <c r="IML129" s="516"/>
      <c r="IMM129" s="516"/>
      <c r="IMN129" s="516"/>
      <c r="IMO129" s="516"/>
      <c r="IMP129" s="516"/>
      <c r="IMQ129" s="516"/>
      <c r="IMR129" s="516"/>
      <c r="IMS129" s="516"/>
      <c r="IMT129" s="516"/>
      <c r="IMU129" s="516"/>
      <c r="IMV129" s="516"/>
      <c r="IMW129" s="516"/>
      <c r="IMX129" s="516"/>
      <c r="IMY129" s="516"/>
      <c r="IMZ129" s="516"/>
      <c r="INA129" s="516"/>
      <c r="INB129" s="516"/>
      <c r="INC129" s="516"/>
      <c r="IND129" s="516"/>
      <c r="INE129" s="516"/>
      <c r="INF129" s="516"/>
      <c r="ING129" s="516"/>
      <c r="INH129" s="516"/>
      <c r="INI129" s="516"/>
      <c r="INJ129" s="516"/>
      <c r="INK129" s="516"/>
      <c r="INL129" s="516"/>
      <c r="INM129" s="516"/>
      <c r="INN129" s="516"/>
      <c r="INO129" s="516"/>
      <c r="INP129" s="516"/>
      <c r="INQ129" s="516"/>
      <c r="INR129" s="516"/>
      <c r="INS129" s="516"/>
      <c r="INT129" s="516"/>
      <c r="INU129" s="516"/>
      <c r="INV129" s="516"/>
      <c r="INW129" s="516"/>
      <c r="INX129" s="516"/>
      <c r="INY129" s="516"/>
      <c r="INZ129" s="516"/>
      <c r="IOA129" s="516"/>
      <c r="IOB129" s="516"/>
      <c r="IOC129" s="516"/>
      <c r="IOD129" s="516"/>
      <c r="IOE129" s="516"/>
      <c r="IOF129" s="516"/>
      <c r="IOG129" s="516"/>
      <c r="IOH129" s="516"/>
      <c r="IOI129" s="516"/>
      <c r="IOJ129" s="516"/>
      <c r="IOK129" s="516"/>
      <c r="IOL129" s="516"/>
      <c r="IOM129" s="516"/>
      <c r="ION129" s="516"/>
      <c r="IOO129" s="516"/>
      <c r="IOP129" s="516"/>
      <c r="IOQ129" s="516"/>
      <c r="IOR129" s="516"/>
      <c r="IOS129" s="516"/>
      <c r="IOT129" s="516"/>
      <c r="IOU129" s="516"/>
      <c r="IOV129" s="516"/>
      <c r="IOW129" s="516"/>
      <c r="IOX129" s="516"/>
      <c r="IOY129" s="516"/>
      <c r="IOZ129" s="516"/>
      <c r="IPA129" s="516"/>
      <c r="IPB129" s="516"/>
      <c r="IPC129" s="516"/>
      <c r="IPD129" s="516"/>
      <c r="IPE129" s="516"/>
      <c r="IPF129" s="516"/>
      <c r="IPG129" s="516"/>
      <c r="IPH129" s="516"/>
      <c r="IPI129" s="516"/>
      <c r="IPJ129" s="516"/>
      <c r="IPK129" s="516"/>
      <c r="IPL129" s="516"/>
      <c r="IPM129" s="516"/>
      <c r="IPN129" s="516"/>
      <c r="IPO129" s="516"/>
      <c r="IPP129" s="516"/>
      <c r="IPQ129" s="516"/>
      <c r="IPR129" s="516"/>
      <c r="IPS129" s="516"/>
      <c r="IPT129" s="516"/>
      <c r="IPU129" s="516"/>
      <c r="IPV129" s="516"/>
      <c r="IPW129" s="516"/>
      <c r="IPX129" s="516"/>
      <c r="IPY129" s="516"/>
      <c r="IPZ129" s="516"/>
      <c r="IQA129" s="516"/>
      <c r="IQB129" s="516"/>
      <c r="IQC129" s="516"/>
      <c r="IQD129" s="516"/>
      <c r="IQE129" s="516"/>
      <c r="IQF129" s="516"/>
      <c r="IQG129" s="516"/>
      <c r="IQH129" s="516"/>
      <c r="IQI129" s="516"/>
      <c r="IQJ129" s="516"/>
      <c r="IQK129" s="516"/>
      <c r="IQL129" s="516"/>
      <c r="IQM129" s="516"/>
      <c r="IQN129" s="516"/>
      <c r="IQO129" s="516"/>
      <c r="IQP129" s="516"/>
      <c r="IQQ129" s="516"/>
      <c r="IQR129" s="516"/>
      <c r="IQS129" s="516"/>
      <c r="IQT129" s="516"/>
      <c r="IQU129" s="516"/>
      <c r="IQV129" s="516"/>
      <c r="IQW129" s="516"/>
      <c r="IQX129" s="516"/>
      <c r="IQY129" s="516"/>
      <c r="IQZ129" s="516"/>
      <c r="IRA129" s="516"/>
      <c r="IRB129" s="516"/>
      <c r="IRC129" s="516"/>
      <c r="IRD129" s="516"/>
      <c r="IRE129" s="516"/>
      <c r="IRF129" s="516"/>
      <c r="IRG129" s="516"/>
      <c r="IRH129" s="516"/>
      <c r="IRI129" s="516"/>
      <c r="IRJ129" s="516"/>
      <c r="IRK129" s="516"/>
      <c r="IRL129" s="516"/>
      <c r="IRM129" s="516"/>
      <c r="IRN129" s="516"/>
      <c r="IRO129" s="516"/>
      <c r="IRP129" s="516"/>
      <c r="IRQ129" s="516"/>
      <c r="IRR129" s="516"/>
      <c r="IRS129" s="516"/>
      <c r="IRT129" s="516"/>
      <c r="IRU129" s="516"/>
      <c r="IRV129" s="516"/>
      <c r="IRW129" s="516"/>
      <c r="IRX129" s="516"/>
      <c r="IRY129" s="516"/>
      <c r="IRZ129" s="516"/>
      <c r="ISA129" s="516"/>
      <c r="ISB129" s="516"/>
      <c r="ISC129" s="516"/>
      <c r="ISD129" s="516"/>
      <c r="ISE129" s="516"/>
      <c r="ISF129" s="516"/>
      <c r="ISG129" s="516"/>
      <c r="ISH129" s="516"/>
      <c r="ISI129" s="516"/>
      <c r="ISJ129" s="516"/>
      <c r="ISK129" s="516"/>
      <c r="ISL129" s="516"/>
      <c r="ISM129" s="516"/>
      <c r="ISN129" s="516"/>
      <c r="ISO129" s="516"/>
      <c r="ISP129" s="516"/>
      <c r="ISQ129" s="516"/>
      <c r="ISR129" s="516"/>
      <c r="ISS129" s="516"/>
      <c r="IST129" s="516"/>
      <c r="ISU129" s="516"/>
      <c r="ISV129" s="516"/>
      <c r="ISW129" s="516"/>
      <c r="ISX129" s="516"/>
      <c r="ISY129" s="516"/>
      <c r="ISZ129" s="516"/>
      <c r="ITA129" s="516"/>
      <c r="ITB129" s="516"/>
      <c r="ITC129" s="516"/>
      <c r="ITD129" s="516"/>
      <c r="ITE129" s="516"/>
      <c r="ITF129" s="516"/>
      <c r="ITG129" s="516"/>
      <c r="ITH129" s="516"/>
      <c r="ITI129" s="516"/>
      <c r="ITJ129" s="516"/>
      <c r="ITK129" s="516"/>
      <c r="ITL129" s="516"/>
      <c r="ITM129" s="516"/>
      <c r="ITN129" s="516"/>
      <c r="ITO129" s="516"/>
      <c r="ITP129" s="516"/>
      <c r="ITQ129" s="516"/>
      <c r="ITR129" s="516"/>
      <c r="ITS129" s="516"/>
      <c r="ITT129" s="516"/>
      <c r="ITU129" s="516"/>
      <c r="ITV129" s="516"/>
      <c r="ITW129" s="516"/>
      <c r="ITX129" s="516"/>
      <c r="ITY129" s="516"/>
      <c r="ITZ129" s="516"/>
      <c r="IUA129" s="516"/>
      <c r="IUB129" s="516"/>
      <c r="IUC129" s="516"/>
      <c r="IUD129" s="516"/>
      <c r="IUE129" s="516"/>
      <c r="IUF129" s="516"/>
      <c r="IUG129" s="516"/>
      <c r="IUH129" s="516"/>
      <c r="IUI129" s="516"/>
      <c r="IUJ129" s="516"/>
      <c r="IUK129" s="516"/>
      <c r="IUL129" s="516"/>
      <c r="IUM129" s="516"/>
      <c r="IUN129" s="516"/>
      <c r="IUO129" s="516"/>
      <c r="IUP129" s="516"/>
      <c r="IUQ129" s="516"/>
      <c r="IUR129" s="516"/>
      <c r="IUS129" s="516"/>
      <c r="IUT129" s="516"/>
      <c r="IUU129" s="516"/>
      <c r="IUV129" s="516"/>
      <c r="IUW129" s="516"/>
      <c r="IUX129" s="516"/>
      <c r="IUY129" s="516"/>
      <c r="IUZ129" s="516"/>
      <c r="IVA129" s="516"/>
      <c r="IVB129" s="516"/>
      <c r="IVC129" s="516"/>
      <c r="IVD129" s="516"/>
      <c r="IVE129" s="516"/>
      <c r="IVF129" s="516"/>
      <c r="IVG129" s="516"/>
      <c r="IVH129" s="516"/>
      <c r="IVI129" s="516"/>
      <c r="IVJ129" s="516"/>
      <c r="IVK129" s="516"/>
      <c r="IVL129" s="516"/>
      <c r="IVM129" s="516"/>
      <c r="IVN129" s="516"/>
      <c r="IVO129" s="516"/>
      <c r="IVP129" s="516"/>
      <c r="IVQ129" s="516"/>
      <c r="IVR129" s="516"/>
      <c r="IVS129" s="516"/>
      <c r="IVT129" s="516"/>
      <c r="IVU129" s="516"/>
      <c r="IVV129" s="516"/>
      <c r="IVW129" s="516"/>
      <c r="IVX129" s="516"/>
      <c r="IVY129" s="516"/>
      <c r="IVZ129" s="516"/>
      <c r="IWA129" s="516"/>
      <c r="IWB129" s="516"/>
      <c r="IWC129" s="516"/>
      <c r="IWD129" s="516"/>
      <c r="IWE129" s="516"/>
      <c r="IWF129" s="516"/>
      <c r="IWG129" s="516"/>
      <c r="IWH129" s="516"/>
      <c r="IWI129" s="516"/>
      <c r="IWJ129" s="516"/>
      <c r="IWK129" s="516"/>
      <c r="IWL129" s="516"/>
      <c r="IWM129" s="516"/>
      <c r="IWN129" s="516"/>
      <c r="IWO129" s="516"/>
      <c r="IWP129" s="516"/>
      <c r="IWQ129" s="516"/>
      <c r="IWR129" s="516"/>
      <c r="IWS129" s="516"/>
      <c r="IWT129" s="516"/>
      <c r="IWU129" s="516"/>
      <c r="IWV129" s="516"/>
      <c r="IWW129" s="516"/>
      <c r="IWX129" s="516"/>
      <c r="IWY129" s="516"/>
      <c r="IWZ129" s="516"/>
      <c r="IXA129" s="516"/>
      <c r="IXB129" s="516"/>
      <c r="IXC129" s="516"/>
      <c r="IXD129" s="516"/>
      <c r="IXE129" s="516"/>
      <c r="IXF129" s="516"/>
      <c r="IXG129" s="516"/>
      <c r="IXH129" s="516"/>
      <c r="IXI129" s="516"/>
      <c r="IXJ129" s="516"/>
      <c r="IXK129" s="516"/>
      <c r="IXL129" s="516"/>
      <c r="IXM129" s="516"/>
      <c r="IXN129" s="516"/>
      <c r="IXO129" s="516"/>
      <c r="IXP129" s="516"/>
      <c r="IXQ129" s="516"/>
      <c r="IXR129" s="516"/>
      <c r="IXS129" s="516"/>
      <c r="IXT129" s="516"/>
      <c r="IXU129" s="516"/>
      <c r="IXV129" s="516"/>
      <c r="IXW129" s="516"/>
      <c r="IXX129" s="516"/>
      <c r="IXY129" s="516"/>
      <c r="IXZ129" s="516"/>
      <c r="IYA129" s="516"/>
      <c r="IYB129" s="516"/>
      <c r="IYC129" s="516"/>
      <c r="IYD129" s="516"/>
      <c r="IYE129" s="516"/>
      <c r="IYF129" s="516"/>
      <c r="IYG129" s="516"/>
      <c r="IYH129" s="516"/>
      <c r="IYI129" s="516"/>
      <c r="IYJ129" s="516"/>
      <c r="IYK129" s="516"/>
      <c r="IYL129" s="516"/>
      <c r="IYM129" s="516"/>
      <c r="IYN129" s="516"/>
      <c r="IYO129" s="516"/>
      <c r="IYP129" s="516"/>
      <c r="IYQ129" s="516"/>
      <c r="IYR129" s="516"/>
      <c r="IYS129" s="516"/>
      <c r="IYT129" s="516"/>
      <c r="IYU129" s="516"/>
      <c r="IYV129" s="516"/>
      <c r="IYW129" s="516"/>
      <c r="IYX129" s="516"/>
      <c r="IYY129" s="516"/>
      <c r="IYZ129" s="516"/>
      <c r="IZA129" s="516"/>
      <c r="IZB129" s="516"/>
      <c r="IZC129" s="516"/>
      <c r="IZD129" s="516"/>
      <c r="IZE129" s="516"/>
      <c r="IZF129" s="516"/>
      <c r="IZG129" s="516"/>
      <c r="IZH129" s="516"/>
      <c r="IZI129" s="516"/>
      <c r="IZJ129" s="516"/>
      <c r="IZK129" s="516"/>
      <c r="IZL129" s="516"/>
      <c r="IZM129" s="516"/>
      <c r="IZN129" s="516"/>
      <c r="IZO129" s="516"/>
      <c r="IZP129" s="516"/>
      <c r="IZQ129" s="516"/>
      <c r="IZR129" s="516"/>
      <c r="IZS129" s="516"/>
      <c r="IZT129" s="516"/>
      <c r="IZU129" s="516"/>
      <c r="IZV129" s="516"/>
      <c r="IZW129" s="516"/>
      <c r="IZX129" s="516"/>
      <c r="IZY129" s="516"/>
      <c r="IZZ129" s="516"/>
      <c r="JAA129" s="516"/>
      <c r="JAB129" s="516"/>
      <c r="JAC129" s="516"/>
      <c r="JAD129" s="516"/>
      <c r="JAE129" s="516"/>
      <c r="JAF129" s="516"/>
      <c r="JAG129" s="516"/>
      <c r="JAH129" s="516"/>
      <c r="JAI129" s="516"/>
      <c r="JAJ129" s="516"/>
      <c r="JAK129" s="516"/>
      <c r="JAL129" s="516"/>
      <c r="JAM129" s="516"/>
      <c r="JAN129" s="516"/>
      <c r="JAO129" s="516"/>
      <c r="JAP129" s="516"/>
      <c r="JAQ129" s="516"/>
      <c r="JAR129" s="516"/>
      <c r="JAS129" s="516"/>
      <c r="JAT129" s="516"/>
      <c r="JAU129" s="516"/>
      <c r="JAV129" s="516"/>
      <c r="JAW129" s="516"/>
      <c r="JAX129" s="516"/>
      <c r="JAY129" s="516"/>
      <c r="JAZ129" s="516"/>
      <c r="JBA129" s="516"/>
      <c r="JBB129" s="516"/>
      <c r="JBC129" s="516"/>
      <c r="JBD129" s="516"/>
      <c r="JBE129" s="516"/>
      <c r="JBF129" s="516"/>
      <c r="JBG129" s="516"/>
      <c r="JBH129" s="516"/>
      <c r="JBI129" s="516"/>
      <c r="JBJ129" s="516"/>
      <c r="JBK129" s="516"/>
      <c r="JBL129" s="516"/>
      <c r="JBM129" s="516"/>
      <c r="JBN129" s="516"/>
      <c r="JBO129" s="516"/>
      <c r="JBP129" s="516"/>
      <c r="JBQ129" s="516"/>
      <c r="JBR129" s="516"/>
      <c r="JBS129" s="516"/>
      <c r="JBT129" s="516"/>
      <c r="JBU129" s="516"/>
      <c r="JBV129" s="516"/>
      <c r="JBW129" s="516"/>
      <c r="JBX129" s="516"/>
      <c r="JBY129" s="516"/>
      <c r="JBZ129" s="516"/>
      <c r="JCA129" s="516"/>
      <c r="JCB129" s="516"/>
      <c r="JCC129" s="516"/>
      <c r="JCD129" s="516"/>
      <c r="JCE129" s="516"/>
      <c r="JCF129" s="516"/>
      <c r="JCG129" s="516"/>
      <c r="JCH129" s="516"/>
      <c r="JCI129" s="516"/>
      <c r="JCJ129" s="516"/>
      <c r="JCK129" s="516"/>
      <c r="JCL129" s="516"/>
      <c r="JCM129" s="516"/>
      <c r="JCN129" s="516"/>
      <c r="JCO129" s="516"/>
      <c r="JCP129" s="516"/>
      <c r="JCQ129" s="516"/>
      <c r="JCR129" s="516"/>
      <c r="JCS129" s="516"/>
      <c r="JCT129" s="516"/>
      <c r="JCU129" s="516"/>
      <c r="JCV129" s="516"/>
      <c r="JCW129" s="516"/>
      <c r="JCX129" s="516"/>
      <c r="JCY129" s="516"/>
      <c r="JCZ129" s="516"/>
      <c r="JDA129" s="516"/>
      <c r="JDB129" s="516"/>
      <c r="JDC129" s="516"/>
      <c r="JDD129" s="516"/>
      <c r="JDE129" s="516"/>
      <c r="JDF129" s="516"/>
      <c r="JDG129" s="516"/>
      <c r="JDH129" s="516"/>
      <c r="JDI129" s="516"/>
      <c r="JDJ129" s="516"/>
      <c r="JDK129" s="516"/>
      <c r="JDL129" s="516"/>
      <c r="JDM129" s="516"/>
      <c r="JDN129" s="516"/>
      <c r="JDO129" s="516"/>
      <c r="JDP129" s="516"/>
      <c r="JDQ129" s="516"/>
      <c r="JDR129" s="516"/>
      <c r="JDS129" s="516"/>
      <c r="JDT129" s="516"/>
      <c r="JDU129" s="516"/>
      <c r="JDV129" s="516"/>
      <c r="JDW129" s="516"/>
      <c r="JDX129" s="516"/>
      <c r="JDY129" s="516"/>
      <c r="JDZ129" s="516"/>
      <c r="JEA129" s="516"/>
      <c r="JEB129" s="516"/>
      <c r="JEC129" s="516"/>
      <c r="JED129" s="516"/>
      <c r="JEE129" s="516"/>
      <c r="JEF129" s="516"/>
      <c r="JEG129" s="516"/>
      <c r="JEH129" s="516"/>
      <c r="JEI129" s="516"/>
      <c r="JEJ129" s="516"/>
      <c r="JEK129" s="516"/>
      <c r="JEL129" s="516"/>
      <c r="JEM129" s="516"/>
      <c r="JEN129" s="516"/>
      <c r="JEO129" s="516"/>
      <c r="JEP129" s="516"/>
      <c r="JEQ129" s="516"/>
      <c r="JER129" s="516"/>
      <c r="JES129" s="516"/>
      <c r="JET129" s="516"/>
      <c r="JEU129" s="516"/>
      <c r="JEV129" s="516"/>
      <c r="JEW129" s="516"/>
      <c r="JEX129" s="516"/>
      <c r="JEY129" s="516"/>
      <c r="JEZ129" s="516"/>
      <c r="JFA129" s="516"/>
      <c r="JFB129" s="516"/>
      <c r="JFC129" s="516"/>
      <c r="JFD129" s="516"/>
      <c r="JFE129" s="516"/>
      <c r="JFF129" s="516"/>
      <c r="JFG129" s="516"/>
      <c r="JFH129" s="516"/>
      <c r="JFI129" s="516"/>
      <c r="JFJ129" s="516"/>
      <c r="JFK129" s="516"/>
      <c r="JFL129" s="516"/>
      <c r="JFM129" s="516"/>
      <c r="JFN129" s="516"/>
      <c r="JFO129" s="516"/>
      <c r="JFP129" s="516"/>
      <c r="JFQ129" s="516"/>
      <c r="JFR129" s="516"/>
      <c r="JFS129" s="516"/>
      <c r="JFT129" s="516"/>
      <c r="JFU129" s="516"/>
      <c r="JFV129" s="516"/>
      <c r="JFW129" s="516"/>
      <c r="JFX129" s="516"/>
      <c r="JFY129" s="516"/>
      <c r="JFZ129" s="516"/>
      <c r="JGA129" s="516"/>
      <c r="JGB129" s="516"/>
      <c r="JGC129" s="516"/>
      <c r="JGD129" s="516"/>
      <c r="JGE129" s="516"/>
      <c r="JGF129" s="516"/>
      <c r="JGG129" s="516"/>
      <c r="JGH129" s="516"/>
      <c r="JGI129" s="516"/>
      <c r="JGJ129" s="516"/>
      <c r="JGK129" s="516"/>
      <c r="JGL129" s="516"/>
      <c r="JGM129" s="516"/>
      <c r="JGN129" s="516"/>
      <c r="JGO129" s="516"/>
      <c r="JGP129" s="516"/>
      <c r="JGQ129" s="516"/>
      <c r="JGR129" s="516"/>
      <c r="JGS129" s="516"/>
      <c r="JGT129" s="516"/>
      <c r="JGU129" s="516"/>
      <c r="JGV129" s="516"/>
      <c r="JGW129" s="516"/>
      <c r="JGX129" s="516"/>
      <c r="JGY129" s="516"/>
      <c r="JGZ129" s="516"/>
      <c r="JHA129" s="516"/>
      <c r="JHB129" s="516"/>
      <c r="JHC129" s="516"/>
      <c r="JHD129" s="516"/>
      <c r="JHE129" s="516"/>
      <c r="JHF129" s="516"/>
      <c r="JHG129" s="516"/>
      <c r="JHH129" s="516"/>
      <c r="JHI129" s="516"/>
      <c r="JHJ129" s="516"/>
      <c r="JHK129" s="516"/>
      <c r="JHL129" s="516"/>
      <c r="JHM129" s="516"/>
      <c r="JHN129" s="516"/>
      <c r="JHO129" s="516"/>
      <c r="JHP129" s="516"/>
      <c r="JHQ129" s="516"/>
      <c r="JHR129" s="516"/>
      <c r="JHS129" s="516"/>
      <c r="JHT129" s="516"/>
      <c r="JHU129" s="516"/>
      <c r="JHV129" s="516"/>
      <c r="JHW129" s="516"/>
      <c r="JHX129" s="516"/>
      <c r="JHY129" s="516"/>
      <c r="JHZ129" s="516"/>
      <c r="JIA129" s="516"/>
      <c r="JIB129" s="516"/>
      <c r="JIC129" s="516"/>
      <c r="JID129" s="516"/>
      <c r="JIE129" s="516"/>
      <c r="JIF129" s="516"/>
      <c r="JIG129" s="516"/>
      <c r="JIH129" s="516"/>
      <c r="JII129" s="516"/>
      <c r="JIJ129" s="516"/>
      <c r="JIK129" s="516"/>
      <c r="JIL129" s="516"/>
      <c r="JIM129" s="516"/>
      <c r="JIN129" s="516"/>
      <c r="JIO129" s="516"/>
      <c r="JIP129" s="516"/>
      <c r="JIQ129" s="516"/>
      <c r="JIR129" s="516"/>
      <c r="JIS129" s="516"/>
      <c r="JIT129" s="516"/>
      <c r="JIU129" s="516"/>
      <c r="JIV129" s="516"/>
      <c r="JIW129" s="516"/>
      <c r="JIX129" s="516"/>
      <c r="JIY129" s="516"/>
      <c r="JIZ129" s="516"/>
      <c r="JJA129" s="516"/>
      <c r="JJB129" s="516"/>
      <c r="JJC129" s="516"/>
      <c r="JJD129" s="516"/>
      <c r="JJE129" s="516"/>
      <c r="JJF129" s="516"/>
      <c r="JJG129" s="516"/>
      <c r="JJH129" s="516"/>
      <c r="JJI129" s="516"/>
      <c r="JJJ129" s="516"/>
      <c r="JJK129" s="516"/>
      <c r="JJL129" s="516"/>
      <c r="JJM129" s="516"/>
      <c r="JJN129" s="516"/>
      <c r="JJO129" s="516"/>
      <c r="JJP129" s="516"/>
      <c r="JJQ129" s="516"/>
      <c r="JJR129" s="516"/>
      <c r="JJS129" s="516"/>
      <c r="JJT129" s="516"/>
      <c r="JJU129" s="516"/>
      <c r="JJV129" s="516"/>
      <c r="JJW129" s="516"/>
      <c r="JJX129" s="516"/>
      <c r="JJY129" s="516"/>
      <c r="JJZ129" s="516"/>
      <c r="JKA129" s="516"/>
      <c r="JKB129" s="516"/>
      <c r="JKC129" s="516"/>
      <c r="JKD129" s="516"/>
      <c r="JKE129" s="516"/>
      <c r="JKF129" s="516"/>
      <c r="JKG129" s="516"/>
      <c r="JKH129" s="516"/>
      <c r="JKI129" s="516"/>
      <c r="JKJ129" s="516"/>
      <c r="JKK129" s="516"/>
      <c r="JKL129" s="516"/>
      <c r="JKM129" s="516"/>
      <c r="JKN129" s="516"/>
      <c r="JKO129" s="516"/>
      <c r="JKP129" s="516"/>
      <c r="JKQ129" s="516"/>
      <c r="JKR129" s="516"/>
      <c r="JKS129" s="516"/>
      <c r="JKT129" s="516"/>
      <c r="JKU129" s="516"/>
      <c r="JKV129" s="516"/>
      <c r="JKW129" s="516"/>
      <c r="JKX129" s="516"/>
      <c r="JKY129" s="516"/>
      <c r="JKZ129" s="516"/>
      <c r="JLA129" s="516"/>
      <c r="JLB129" s="516"/>
      <c r="JLC129" s="516"/>
      <c r="JLD129" s="516"/>
      <c r="JLE129" s="516"/>
      <c r="JLF129" s="516"/>
      <c r="JLG129" s="516"/>
      <c r="JLH129" s="516"/>
      <c r="JLI129" s="516"/>
      <c r="JLJ129" s="516"/>
      <c r="JLK129" s="516"/>
      <c r="JLL129" s="516"/>
      <c r="JLM129" s="516"/>
      <c r="JLN129" s="516"/>
      <c r="JLO129" s="516"/>
      <c r="JLP129" s="516"/>
      <c r="JLQ129" s="516"/>
      <c r="JLR129" s="516"/>
      <c r="JLS129" s="516"/>
      <c r="JLT129" s="516"/>
      <c r="JLU129" s="516"/>
      <c r="JLV129" s="516"/>
      <c r="JLW129" s="516"/>
      <c r="JLX129" s="516"/>
      <c r="JLY129" s="516"/>
      <c r="JLZ129" s="516"/>
      <c r="JMA129" s="516"/>
      <c r="JMB129" s="516"/>
      <c r="JMC129" s="516"/>
      <c r="JMD129" s="516"/>
      <c r="JME129" s="516"/>
      <c r="JMF129" s="516"/>
      <c r="JMG129" s="516"/>
      <c r="JMH129" s="516"/>
      <c r="JMI129" s="516"/>
      <c r="JMJ129" s="516"/>
      <c r="JMK129" s="516"/>
      <c r="JML129" s="516"/>
      <c r="JMM129" s="516"/>
      <c r="JMN129" s="516"/>
      <c r="JMO129" s="516"/>
      <c r="JMP129" s="516"/>
      <c r="JMQ129" s="516"/>
      <c r="JMR129" s="516"/>
      <c r="JMS129" s="516"/>
      <c r="JMT129" s="516"/>
      <c r="JMU129" s="516"/>
      <c r="JMV129" s="516"/>
      <c r="JMW129" s="516"/>
      <c r="JMX129" s="516"/>
      <c r="JMY129" s="516"/>
      <c r="JMZ129" s="516"/>
      <c r="JNA129" s="516"/>
      <c r="JNB129" s="516"/>
      <c r="JNC129" s="516"/>
      <c r="JND129" s="516"/>
      <c r="JNE129" s="516"/>
      <c r="JNF129" s="516"/>
      <c r="JNG129" s="516"/>
      <c r="JNH129" s="516"/>
      <c r="JNI129" s="516"/>
      <c r="JNJ129" s="516"/>
      <c r="JNK129" s="516"/>
      <c r="JNL129" s="516"/>
      <c r="JNM129" s="516"/>
      <c r="JNN129" s="516"/>
      <c r="JNO129" s="516"/>
      <c r="JNP129" s="516"/>
      <c r="JNQ129" s="516"/>
      <c r="JNR129" s="516"/>
      <c r="JNS129" s="516"/>
      <c r="JNT129" s="516"/>
      <c r="JNU129" s="516"/>
      <c r="JNV129" s="516"/>
      <c r="JNW129" s="516"/>
      <c r="JNX129" s="516"/>
      <c r="JNY129" s="516"/>
      <c r="JNZ129" s="516"/>
      <c r="JOA129" s="516"/>
      <c r="JOB129" s="516"/>
      <c r="JOC129" s="516"/>
      <c r="JOD129" s="516"/>
      <c r="JOE129" s="516"/>
      <c r="JOF129" s="516"/>
      <c r="JOG129" s="516"/>
      <c r="JOH129" s="516"/>
      <c r="JOI129" s="516"/>
      <c r="JOJ129" s="516"/>
      <c r="JOK129" s="516"/>
      <c r="JOL129" s="516"/>
      <c r="JOM129" s="516"/>
      <c r="JON129" s="516"/>
      <c r="JOO129" s="516"/>
      <c r="JOP129" s="516"/>
      <c r="JOQ129" s="516"/>
      <c r="JOR129" s="516"/>
      <c r="JOS129" s="516"/>
      <c r="JOT129" s="516"/>
      <c r="JOU129" s="516"/>
      <c r="JOV129" s="516"/>
      <c r="JOW129" s="516"/>
      <c r="JOX129" s="516"/>
      <c r="JOY129" s="516"/>
      <c r="JOZ129" s="516"/>
      <c r="JPA129" s="516"/>
      <c r="JPB129" s="516"/>
      <c r="JPC129" s="516"/>
      <c r="JPD129" s="516"/>
      <c r="JPE129" s="516"/>
      <c r="JPF129" s="516"/>
      <c r="JPG129" s="516"/>
      <c r="JPH129" s="516"/>
      <c r="JPI129" s="516"/>
      <c r="JPJ129" s="516"/>
      <c r="JPK129" s="516"/>
      <c r="JPL129" s="516"/>
      <c r="JPM129" s="516"/>
      <c r="JPN129" s="516"/>
      <c r="JPO129" s="516"/>
      <c r="JPP129" s="516"/>
      <c r="JPQ129" s="516"/>
      <c r="JPR129" s="516"/>
      <c r="JPS129" s="516"/>
      <c r="JPT129" s="516"/>
      <c r="JPU129" s="516"/>
      <c r="JPV129" s="516"/>
      <c r="JPW129" s="516"/>
      <c r="JPX129" s="516"/>
      <c r="JPY129" s="516"/>
      <c r="JPZ129" s="516"/>
      <c r="JQA129" s="516"/>
      <c r="JQB129" s="516"/>
      <c r="JQC129" s="516"/>
      <c r="JQD129" s="516"/>
      <c r="JQE129" s="516"/>
      <c r="JQF129" s="516"/>
      <c r="JQG129" s="516"/>
      <c r="JQH129" s="516"/>
      <c r="JQI129" s="516"/>
      <c r="JQJ129" s="516"/>
      <c r="JQK129" s="516"/>
      <c r="JQL129" s="516"/>
      <c r="JQM129" s="516"/>
      <c r="JQN129" s="516"/>
      <c r="JQO129" s="516"/>
      <c r="JQP129" s="516"/>
      <c r="JQQ129" s="516"/>
      <c r="JQR129" s="516"/>
      <c r="JQS129" s="516"/>
      <c r="JQT129" s="516"/>
      <c r="JQU129" s="516"/>
      <c r="JQV129" s="516"/>
      <c r="JQW129" s="516"/>
      <c r="JQX129" s="516"/>
      <c r="JQY129" s="516"/>
      <c r="JQZ129" s="516"/>
      <c r="JRA129" s="516"/>
      <c r="JRB129" s="516"/>
      <c r="JRC129" s="516"/>
      <c r="JRD129" s="516"/>
      <c r="JRE129" s="516"/>
      <c r="JRF129" s="516"/>
      <c r="JRG129" s="516"/>
      <c r="JRH129" s="516"/>
      <c r="JRI129" s="516"/>
      <c r="JRJ129" s="516"/>
      <c r="JRK129" s="516"/>
      <c r="JRL129" s="516"/>
      <c r="JRM129" s="516"/>
      <c r="JRN129" s="516"/>
      <c r="JRO129" s="516"/>
      <c r="JRP129" s="516"/>
      <c r="JRQ129" s="516"/>
      <c r="JRR129" s="516"/>
      <c r="JRS129" s="516"/>
      <c r="JRT129" s="516"/>
      <c r="JRU129" s="516"/>
      <c r="JRV129" s="516"/>
      <c r="JRW129" s="516"/>
      <c r="JRX129" s="516"/>
      <c r="JRY129" s="516"/>
      <c r="JRZ129" s="516"/>
      <c r="JSA129" s="516"/>
      <c r="JSB129" s="516"/>
      <c r="JSC129" s="516"/>
      <c r="JSD129" s="516"/>
      <c r="JSE129" s="516"/>
      <c r="JSF129" s="516"/>
      <c r="JSG129" s="516"/>
      <c r="JSH129" s="516"/>
      <c r="JSI129" s="516"/>
      <c r="JSJ129" s="516"/>
      <c r="JSK129" s="516"/>
      <c r="JSL129" s="516"/>
      <c r="JSM129" s="516"/>
      <c r="JSN129" s="516"/>
      <c r="JSO129" s="516"/>
      <c r="JSP129" s="516"/>
      <c r="JSQ129" s="516"/>
      <c r="JSR129" s="516"/>
      <c r="JSS129" s="516"/>
      <c r="JST129" s="516"/>
      <c r="JSU129" s="516"/>
      <c r="JSV129" s="516"/>
      <c r="JSW129" s="516"/>
      <c r="JSX129" s="516"/>
      <c r="JSY129" s="516"/>
      <c r="JSZ129" s="516"/>
      <c r="JTA129" s="516"/>
      <c r="JTB129" s="516"/>
      <c r="JTC129" s="516"/>
      <c r="JTD129" s="516"/>
      <c r="JTE129" s="516"/>
      <c r="JTF129" s="516"/>
      <c r="JTG129" s="516"/>
      <c r="JTH129" s="516"/>
      <c r="JTI129" s="516"/>
      <c r="JTJ129" s="516"/>
      <c r="JTK129" s="516"/>
      <c r="JTL129" s="516"/>
      <c r="JTM129" s="516"/>
      <c r="JTN129" s="516"/>
      <c r="JTO129" s="516"/>
      <c r="JTP129" s="516"/>
      <c r="JTQ129" s="516"/>
      <c r="JTR129" s="516"/>
      <c r="JTS129" s="516"/>
      <c r="JTT129" s="516"/>
      <c r="JTU129" s="516"/>
      <c r="JTV129" s="516"/>
      <c r="JTW129" s="516"/>
      <c r="JTX129" s="516"/>
      <c r="JTY129" s="516"/>
      <c r="JTZ129" s="516"/>
      <c r="JUA129" s="516"/>
      <c r="JUB129" s="516"/>
      <c r="JUC129" s="516"/>
      <c r="JUD129" s="516"/>
      <c r="JUE129" s="516"/>
      <c r="JUF129" s="516"/>
      <c r="JUG129" s="516"/>
      <c r="JUH129" s="516"/>
      <c r="JUI129" s="516"/>
      <c r="JUJ129" s="516"/>
      <c r="JUK129" s="516"/>
      <c r="JUL129" s="516"/>
      <c r="JUM129" s="516"/>
      <c r="JUN129" s="516"/>
      <c r="JUO129" s="516"/>
      <c r="JUP129" s="516"/>
      <c r="JUQ129" s="516"/>
      <c r="JUR129" s="516"/>
      <c r="JUS129" s="516"/>
      <c r="JUT129" s="516"/>
      <c r="JUU129" s="516"/>
      <c r="JUV129" s="516"/>
      <c r="JUW129" s="516"/>
      <c r="JUX129" s="516"/>
      <c r="JUY129" s="516"/>
      <c r="JUZ129" s="516"/>
      <c r="JVA129" s="516"/>
      <c r="JVB129" s="516"/>
      <c r="JVC129" s="516"/>
      <c r="JVD129" s="516"/>
      <c r="JVE129" s="516"/>
      <c r="JVF129" s="516"/>
      <c r="JVG129" s="516"/>
      <c r="JVH129" s="516"/>
      <c r="JVI129" s="516"/>
      <c r="JVJ129" s="516"/>
      <c r="JVK129" s="516"/>
      <c r="JVL129" s="516"/>
      <c r="JVM129" s="516"/>
      <c r="JVN129" s="516"/>
      <c r="JVO129" s="516"/>
      <c r="JVP129" s="516"/>
      <c r="JVQ129" s="516"/>
      <c r="JVR129" s="516"/>
      <c r="JVS129" s="516"/>
      <c r="JVT129" s="516"/>
      <c r="JVU129" s="516"/>
      <c r="JVV129" s="516"/>
      <c r="JVW129" s="516"/>
      <c r="JVX129" s="516"/>
      <c r="JVY129" s="516"/>
      <c r="JVZ129" s="516"/>
      <c r="JWA129" s="516"/>
      <c r="JWB129" s="516"/>
      <c r="JWC129" s="516"/>
      <c r="JWD129" s="516"/>
      <c r="JWE129" s="516"/>
      <c r="JWF129" s="516"/>
      <c r="JWG129" s="516"/>
      <c r="JWH129" s="516"/>
      <c r="JWI129" s="516"/>
      <c r="JWJ129" s="516"/>
      <c r="JWK129" s="516"/>
      <c r="JWL129" s="516"/>
      <c r="JWM129" s="516"/>
      <c r="JWN129" s="516"/>
      <c r="JWO129" s="516"/>
      <c r="JWP129" s="516"/>
      <c r="JWQ129" s="516"/>
      <c r="JWR129" s="516"/>
      <c r="JWS129" s="516"/>
      <c r="JWT129" s="516"/>
      <c r="JWU129" s="516"/>
      <c r="JWV129" s="516"/>
      <c r="JWW129" s="516"/>
      <c r="JWX129" s="516"/>
      <c r="JWY129" s="516"/>
      <c r="JWZ129" s="516"/>
      <c r="JXA129" s="516"/>
      <c r="JXB129" s="516"/>
      <c r="JXC129" s="516"/>
      <c r="JXD129" s="516"/>
      <c r="JXE129" s="516"/>
      <c r="JXF129" s="516"/>
      <c r="JXG129" s="516"/>
      <c r="JXH129" s="516"/>
      <c r="JXI129" s="516"/>
      <c r="JXJ129" s="516"/>
      <c r="JXK129" s="516"/>
      <c r="JXL129" s="516"/>
      <c r="JXM129" s="516"/>
      <c r="JXN129" s="516"/>
      <c r="JXO129" s="516"/>
      <c r="JXP129" s="516"/>
      <c r="JXQ129" s="516"/>
      <c r="JXR129" s="516"/>
      <c r="JXS129" s="516"/>
      <c r="JXT129" s="516"/>
      <c r="JXU129" s="516"/>
      <c r="JXV129" s="516"/>
      <c r="JXW129" s="516"/>
      <c r="JXX129" s="516"/>
      <c r="JXY129" s="516"/>
      <c r="JXZ129" s="516"/>
      <c r="JYA129" s="516"/>
      <c r="JYB129" s="516"/>
      <c r="JYC129" s="516"/>
      <c r="JYD129" s="516"/>
      <c r="JYE129" s="516"/>
      <c r="JYF129" s="516"/>
      <c r="JYG129" s="516"/>
      <c r="JYH129" s="516"/>
      <c r="JYI129" s="516"/>
      <c r="JYJ129" s="516"/>
      <c r="JYK129" s="516"/>
      <c r="JYL129" s="516"/>
      <c r="JYM129" s="516"/>
      <c r="JYN129" s="516"/>
      <c r="JYO129" s="516"/>
      <c r="JYP129" s="516"/>
      <c r="JYQ129" s="516"/>
      <c r="JYR129" s="516"/>
      <c r="JYS129" s="516"/>
      <c r="JYT129" s="516"/>
      <c r="JYU129" s="516"/>
      <c r="JYV129" s="516"/>
      <c r="JYW129" s="516"/>
      <c r="JYX129" s="516"/>
      <c r="JYY129" s="516"/>
      <c r="JYZ129" s="516"/>
      <c r="JZA129" s="516"/>
      <c r="JZB129" s="516"/>
      <c r="JZC129" s="516"/>
      <c r="JZD129" s="516"/>
      <c r="JZE129" s="516"/>
      <c r="JZF129" s="516"/>
      <c r="JZG129" s="516"/>
      <c r="JZH129" s="516"/>
      <c r="JZI129" s="516"/>
      <c r="JZJ129" s="516"/>
      <c r="JZK129" s="516"/>
      <c r="JZL129" s="516"/>
      <c r="JZM129" s="516"/>
      <c r="JZN129" s="516"/>
      <c r="JZO129" s="516"/>
      <c r="JZP129" s="516"/>
      <c r="JZQ129" s="516"/>
      <c r="JZR129" s="516"/>
      <c r="JZS129" s="516"/>
      <c r="JZT129" s="516"/>
      <c r="JZU129" s="516"/>
      <c r="JZV129" s="516"/>
      <c r="JZW129" s="516"/>
      <c r="JZX129" s="516"/>
      <c r="JZY129" s="516"/>
      <c r="JZZ129" s="516"/>
      <c r="KAA129" s="516"/>
      <c r="KAB129" s="516"/>
      <c r="KAC129" s="516"/>
      <c r="KAD129" s="516"/>
      <c r="KAE129" s="516"/>
      <c r="KAF129" s="516"/>
      <c r="KAG129" s="516"/>
      <c r="KAH129" s="516"/>
      <c r="KAI129" s="516"/>
      <c r="KAJ129" s="516"/>
      <c r="KAK129" s="516"/>
      <c r="KAL129" s="516"/>
      <c r="KAM129" s="516"/>
      <c r="KAN129" s="516"/>
      <c r="KAO129" s="516"/>
      <c r="KAP129" s="516"/>
      <c r="KAQ129" s="516"/>
      <c r="KAR129" s="516"/>
      <c r="KAS129" s="516"/>
      <c r="KAT129" s="516"/>
      <c r="KAU129" s="516"/>
      <c r="KAV129" s="516"/>
      <c r="KAW129" s="516"/>
      <c r="KAX129" s="516"/>
      <c r="KAY129" s="516"/>
      <c r="KAZ129" s="516"/>
      <c r="KBA129" s="516"/>
      <c r="KBB129" s="516"/>
      <c r="KBC129" s="516"/>
      <c r="KBD129" s="516"/>
      <c r="KBE129" s="516"/>
      <c r="KBF129" s="516"/>
      <c r="KBG129" s="516"/>
      <c r="KBH129" s="516"/>
      <c r="KBI129" s="516"/>
      <c r="KBJ129" s="516"/>
      <c r="KBK129" s="516"/>
      <c r="KBL129" s="516"/>
      <c r="KBM129" s="516"/>
      <c r="KBN129" s="516"/>
      <c r="KBO129" s="516"/>
      <c r="KBP129" s="516"/>
      <c r="KBQ129" s="516"/>
      <c r="KBR129" s="516"/>
      <c r="KBS129" s="516"/>
      <c r="KBT129" s="516"/>
      <c r="KBU129" s="516"/>
      <c r="KBV129" s="516"/>
      <c r="KBW129" s="516"/>
      <c r="KBX129" s="516"/>
      <c r="KBY129" s="516"/>
      <c r="KBZ129" s="516"/>
      <c r="KCA129" s="516"/>
      <c r="KCB129" s="516"/>
      <c r="KCC129" s="516"/>
      <c r="KCD129" s="516"/>
      <c r="KCE129" s="516"/>
      <c r="KCF129" s="516"/>
      <c r="KCG129" s="516"/>
      <c r="KCH129" s="516"/>
      <c r="KCI129" s="516"/>
      <c r="KCJ129" s="516"/>
      <c r="KCK129" s="516"/>
      <c r="KCL129" s="516"/>
      <c r="KCM129" s="516"/>
      <c r="KCN129" s="516"/>
      <c r="KCO129" s="516"/>
      <c r="KCP129" s="516"/>
      <c r="KCQ129" s="516"/>
      <c r="KCR129" s="516"/>
      <c r="KCS129" s="516"/>
      <c r="KCT129" s="516"/>
      <c r="KCU129" s="516"/>
      <c r="KCV129" s="516"/>
      <c r="KCW129" s="516"/>
      <c r="KCX129" s="516"/>
      <c r="KCY129" s="516"/>
      <c r="KCZ129" s="516"/>
      <c r="KDA129" s="516"/>
      <c r="KDB129" s="516"/>
      <c r="KDC129" s="516"/>
      <c r="KDD129" s="516"/>
      <c r="KDE129" s="516"/>
      <c r="KDF129" s="516"/>
      <c r="KDG129" s="516"/>
      <c r="KDH129" s="516"/>
      <c r="KDI129" s="516"/>
      <c r="KDJ129" s="516"/>
      <c r="KDK129" s="516"/>
      <c r="KDL129" s="516"/>
      <c r="KDM129" s="516"/>
      <c r="KDN129" s="516"/>
      <c r="KDO129" s="516"/>
      <c r="KDP129" s="516"/>
      <c r="KDQ129" s="516"/>
      <c r="KDR129" s="516"/>
      <c r="KDS129" s="516"/>
      <c r="KDT129" s="516"/>
      <c r="KDU129" s="516"/>
      <c r="KDV129" s="516"/>
      <c r="KDW129" s="516"/>
      <c r="KDX129" s="516"/>
      <c r="KDY129" s="516"/>
      <c r="KDZ129" s="516"/>
      <c r="KEA129" s="516"/>
      <c r="KEB129" s="516"/>
      <c r="KEC129" s="516"/>
      <c r="KED129" s="516"/>
      <c r="KEE129" s="516"/>
      <c r="KEF129" s="516"/>
      <c r="KEG129" s="516"/>
      <c r="KEH129" s="516"/>
      <c r="KEI129" s="516"/>
      <c r="KEJ129" s="516"/>
      <c r="KEK129" s="516"/>
      <c r="KEL129" s="516"/>
      <c r="KEM129" s="516"/>
      <c r="KEN129" s="516"/>
      <c r="KEO129" s="516"/>
      <c r="KEP129" s="516"/>
      <c r="KEQ129" s="516"/>
      <c r="KER129" s="516"/>
      <c r="KES129" s="516"/>
      <c r="KET129" s="516"/>
      <c r="KEU129" s="516"/>
      <c r="KEV129" s="516"/>
      <c r="KEW129" s="516"/>
      <c r="KEX129" s="516"/>
      <c r="KEY129" s="516"/>
      <c r="KEZ129" s="516"/>
      <c r="KFA129" s="516"/>
      <c r="KFB129" s="516"/>
      <c r="KFC129" s="516"/>
      <c r="KFD129" s="516"/>
      <c r="KFE129" s="516"/>
      <c r="KFF129" s="516"/>
      <c r="KFG129" s="516"/>
      <c r="KFH129" s="516"/>
      <c r="KFI129" s="516"/>
      <c r="KFJ129" s="516"/>
      <c r="KFK129" s="516"/>
      <c r="KFL129" s="516"/>
      <c r="KFM129" s="516"/>
      <c r="KFN129" s="516"/>
      <c r="KFO129" s="516"/>
      <c r="KFP129" s="516"/>
      <c r="KFQ129" s="516"/>
      <c r="KFR129" s="516"/>
      <c r="KFS129" s="516"/>
      <c r="KFT129" s="516"/>
      <c r="KFU129" s="516"/>
      <c r="KFV129" s="516"/>
      <c r="KFW129" s="516"/>
      <c r="KFX129" s="516"/>
      <c r="KFY129" s="516"/>
      <c r="KFZ129" s="516"/>
      <c r="KGA129" s="516"/>
      <c r="KGB129" s="516"/>
      <c r="KGC129" s="516"/>
      <c r="KGD129" s="516"/>
      <c r="KGE129" s="516"/>
      <c r="KGF129" s="516"/>
      <c r="KGG129" s="516"/>
      <c r="KGH129" s="516"/>
      <c r="KGI129" s="516"/>
      <c r="KGJ129" s="516"/>
      <c r="KGK129" s="516"/>
      <c r="KGL129" s="516"/>
      <c r="KGM129" s="516"/>
      <c r="KGN129" s="516"/>
      <c r="KGO129" s="516"/>
      <c r="KGP129" s="516"/>
      <c r="KGQ129" s="516"/>
      <c r="KGR129" s="516"/>
      <c r="KGS129" s="516"/>
      <c r="KGT129" s="516"/>
      <c r="KGU129" s="516"/>
      <c r="KGV129" s="516"/>
      <c r="KGW129" s="516"/>
      <c r="KGX129" s="516"/>
      <c r="KGY129" s="516"/>
      <c r="KGZ129" s="516"/>
      <c r="KHA129" s="516"/>
      <c r="KHB129" s="516"/>
      <c r="KHC129" s="516"/>
      <c r="KHD129" s="516"/>
      <c r="KHE129" s="516"/>
      <c r="KHF129" s="516"/>
      <c r="KHG129" s="516"/>
      <c r="KHH129" s="516"/>
      <c r="KHI129" s="516"/>
      <c r="KHJ129" s="516"/>
      <c r="KHK129" s="516"/>
      <c r="KHL129" s="516"/>
      <c r="KHM129" s="516"/>
      <c r="KHN129" s="516"/>
      <c r="KHO129" s="516"/>
      <c r="KHP129" s="516"/>
      <c r="KHQ129" s="516"/>
      <c r="KHR129" s="516"/>
      <c r="KHS129" s="516"/>
      <c r="KHT129" s="516"/>
      <c r="KHU129" s="516"/>
      <c r="KHV129" s="516"/>
      <c r="KHW129" s="516"/>
      <c r="KHX129" s="516"/>
      <c r="KHY129" s="516"/>
      <c r="KHZ129" s="516"/>
      <c r="KIA129" s="516"/>
      <c r="KIB129" s="516"/>
      <c r="KIC129" s="516"/>
      <c r="KID129" s="516"/>
      <c r="KIE129" s="516"/>
      <c r="KIF129" s="516"/>
      <c r="KIG129" s="516"/>
      <c r="KIH129" s="516"/>
      <c r="KII129" s="516"/>
      <c r="KIJ129" s="516"/>
      <c r="KIK129" s="516"/>
      <c r="KIL129" s="516"/>
      <c r="KIM129" s="516"/>
      <c r="KIN129" s="516"/>
      <c r="KIO129" s="516"/>
      <c r="KIP129" s="516"/>
      <c r="KIQ129" s="516"/>
      <c r="KIR129" s="516"/>
      <c r="KIS129" s="516"/>
      <c r="KIT129" s="516"/>
      <c r="KIU129" s="516"/>
      <c r="KIV129" s="516"/>
      <c r="KIW129" s="516"/>
      <c r="KIX129" s="516"/>
      <c r="KIY129" s="516"/>
      <c r="KIZ129" s="516"/>
      <c r="KJA129" s="516"/>
      <c r="KJB129" s="516"/>
      <c r="KJC129" s="516"/>
      <c r="KJD129" s="516"/>
      <c r="KJE129" s="516"/>
      <c r="KJF129" s="516"/>
      <c r="KJG129" s="516"/>
      <c r="KJH129" s="516"/>
      <c r="KJI129" s="516"/>
      <c r="KJJ129" s="516"/>
      <c r="KJK129" s="516"/>
      <c r="KJL129" s="516"/>
      <c r="KJM129" s="516"/>
      <c r="KJN129" s="516"/>
      <c r="KJO129" s="516"/>
      <c r="KJP129" s="516"/>
      <c r="KJQ129" s="516"/>
      <c r="KJR129" s="516"/>
      <c r="KJS129" s="516"/>
      <c r="KJT129" s="516"/>
      <c r="KJU129" s="516"/>
      <c r="KJV129" s="516"/>
      <c r="KJW129" s="516"/>
      <c r="KJX129" s="516"/>
      <c r="KJY129" s="516"/>
      <c r="KJZ129" s="516"/>
      <c r="KKA129" s="516"/>
      <c r="KKB129" s="516"/>
      <c r="KKC129" s="516"/>
      <c r="KKD129" s="516"/>
      <c r="KKE129" s="516"/>
      <c r="KKF129" s="516"/>
      <c r="KKG129" s="516"/>
      <c r="KKH129" s="516"/>
      <c r="KKI129" s="516"/>
      <c r="KKJ129" s="516"/>
      <c r="KKK129" s="516"/>
      <c r="KKL129" s="516"/>
      <c r="KKM129" s="516"/>
      <c r="KKN129" s="516"/>
      <c r="KKO129" s="516"/>
      <c r="KKP129" s="516"/>
      <c r="KKQ129" s="516"/>
      <c r="KKR129" s="516"/>
      <c r="KKS129" s="516"/>
      <c r="KKT129" s="516"/>
      <c r="KKU129" s="516"/>
      <c r="KKV129" s="516"/>
      <c r="KKW129" s="516"/>
      <c r="KKX129" s="516"/>
      <c r="KKY129" s="516"/>
      <c r="KKZ129" s="516"/>
      <c r="KLA129" s="516"/>
      <c r="KLB129" s="516"/>
      <c r="KLC129" s="516"/>
      <c r="KLD129" s="516"/>
      <c r="KLE129" s="516"/>
      <c r="KLF129" s="516"/>
      <c r="KLG129" s="516"/>
      <c r="KLH129" s="516"/>
      <c r="KLI129" s="516"/>
      <c r="KLJ129" s="516"/>
      <c r="KLK129" s="516"/>
      <c r="KLL129" s="516"/>
      <c r="KLM129" s="516"/>
      <c r="KLN129" s="516"/>
      <c r="KLO129" s="516"/>
      <c r="KLP129" s="516"/>
      <c r="KLQ129" s="516"/>
      <c r="KLR129" s="516"/>
      <c r="KLS129" s="516"/>
      <c r="KLT129" s="516"/>
      <c r="KLU129" s="516"/>
      <c r="KLV129" s="516"/>
      <c r="KLW129" s="516"/>
      <c r="KLX129" s="516"/>
      <c r="KLY129" s="516"/>
      <c r="KLZ129" s="516"/>
      <c r="KMA129" s="516"/>
      <c r="KMB129" s="516"/>
      <c r="KMC129" s="516"/>
      <c r="KMD129" s="516"/>
      <c r="KME129" s="516"/>
      <c r="KMF129" s="516"/>
      <c r="KMG129" s="516"/>
      <c r="KMH129" s="516"/>
      <c r="KMI129" s="516"/>
      <c r="KMJ129" s="516"/>
      <c r="KMK129" s="516"/>
      <c r="KML129" s="516"/>
      <c r="KMM129" s="516"/>
      <c r="KMN129" s="516"/>
      <c r="KMO129" s="516"/>
      <c r="KMP129" s="516"/>
      <c r="KMQ129" s="516"/>
      <c r="KMR129" s="516"/>
      <c r="KMS129" s="516"/>
      <c r="KMT129" s="516"/>
      <c r="KMU129" s="516"/>
      <c r="KMV129" s="516"/>
      <c r="KMW129" s="516"/>
      <c r="KMX129" s="516"/>
      <c r="KMY129" s="516"/>
      <c r="KMZ129" s="516"/>
      <c r="KNA129" s="516"/>
      <c r="KNB129" s="516"/>
      <c r="KNC129" s="516"/>
      <c r="KND129" s="516"/>
      <c r="KNE129" s="516"/>
      <c r="KNF129" s="516"/>
      <c r="KNG129" s="516"/>
      <c r="KNH129" s="516"/>
      <c r="KNI129" s="516"/>
      <c r="KNJ129" s="516"/>
      <c r="KNK129" s="516"/>
      <c r="KNL129" s="516"/>
      <c r="KNM129" s="516"/>
      <c r="KNN129" s="516"/>
      <c r="KNO129" s="516"/>
      <c r="KNP129" s="516"/>
      <c r="KNQ129" s="516"/>
      <c r="KNR129" s="516"/>
      <c r="KNS129" s="516"/>
      <c r="KNT129" s="516"/>
      <c r="KNU129" s="516"/>
      <c r="KNV129" s="516"/>
      <c r="KNW129" s="516"/>
      <c r="KNX129" s="516"/>
      <c r="KNY129" s="516"/>
      <c r="KNZ129" s="516"/>
      <c r="KOA129" s="516"/>
      <c r="KOB129" s="516"/>
      <c r="KOC129" s="516"/>
      <c r="KOD129" s="516"/>
      <c r="KOE129" s="516"/>
      <c r="KOF129" s="516"/>
      <c r="KOG129" s="516"/>
      <c r="KOH129" s="516"/>
      <c r="KOI129" s="516"/>
      <c r="KOJ129" s="516"/>
      <c r="KOK129" s="516"/>
      <c r="KOL129" s="516"/>
      <c r="KOM129" s="516"/>
      <c r="KON129" s="516"/>
      <c r="KOO129" s="516"/>
      <c r="KOP129" s="516"/>
      <c r="KOQ129" s="516"/>
      <c r="KOR129" s="516"/>
      <c r="KOS129" s="516"/>
      <c r="KOT129" s="516"/>
      <c r="KOU129" s="516"/>
      <c r="KOV129" s="516"/>
      <c r="KOW129" s="516"/>
      <c r="KOX129" s="516"/>
      <c r="KOY129" s="516"/>
      <c r="KOZ129" s="516"/>
      <c r="KPA129" s="516"/>
      <c r="KPB129" s="516"/>
      <c r="KPC129" s="516"/>
      <c r="KPD129" s="516"/>
      <c r="KPE129" s="516"/>
      <c r="KPF129" s="516"/>
      <c r="KPG129" s="516"/>
      <c r="KPH129" s="516"/>
      <c r="KPI129" s="516"/>
      <c r="KPJ129" s="516"/>
      <c r="KPK129" s="516"/>
      <c r="KPL129" s="516"/>
      <c r="KPM129" s="516"/>
      <c r="KPN129" s="516"/>
      <c r="KPO129" s="516"/>
      <c r="KPP129" s="516"/>
      <c r="KPQ129" s="516"/>
      <c r="KPR129" s="516"/>
      <c r="KPS129" s="516"/>
      <c r="KPT129" s="516"/>
      <c r="KPU129" s="516"/>
      <c r="KPV129" s="516"/>
      <c r="KPW129" s="516"/>
      <c r="KPX129" s="516"/>
      <c r="KPY129" s="516"/>
      <c r="KPZ129" s="516"/>
      <c r="KQA129" s="516"/>
      <c r="KQB129" s="516"/>
      <c r="KQC129" s="516"/>
      <c r="KQD129" s="516"/>
      <c r="KQE129" s="516"/>
      <c r="KQF129" s="516"/>
      <c r="KQG129" s="516"/>
      <c r="KQH129" s="516"/>
      <c r="KQI129" s="516"/>
      <c r="KQJ129" s="516"/>
      <c r="KQK129" s="516"/>
      <c r="KQL129" s="516"/>
      <c r="KQM129" s="516"/>
      <c r="KQN129" s="516"/>
      <c r="KQO129" s="516"/>
      <c r="KQP129" s="516"/>
      <c r="KQQ129" s="516"/>
      <c r="KQR129" s="516"/>
      <c r="KQS129" s="516"/>
      <c r="KQT129" s="516"/>
      <c r="KQU129" s="516"/>
      <c r="KQV129" s="516"/>
      <c r="KQW129" s="516"/>
      <c r="KQX129" s="516"/>
      <c r="KQY129" s="516"/>
      <c r="KQZ129" s="516"/>
      <c r="KRA129" s="516"/>
      <c r="KRB129" s="516"/>
      <c r="KRC129" s="516"/>
      <c r="KRD129" s="516"/>
      <c r="KRE129" s="516"/>
      <c r="KRF129" s="516"/>
      <c r="KRG129" s="516"/>
      <c r="KRH129" s="516"/>
      <c r="KRI129" s="516"/>
      <c r="KRJ129" s="516"/>
      <c r="KRK129" s="516"/>
      <c r="KRL129" s="516"/>
      <c r="KRM129" s="516"/>
      <c r="KRN129" s="516"/>
      <c r="KRO129" s="516"/>
      <c r="KRP129" s="516"/>
      <c r="KRQ129" s="516"/>
      <c r="KRR129" s="516"/>
      <c r="KRS129" s="516"/>
      <c r="KRT129" s="516"/>
      <c r="KRU129" s="516"/>
      <c r="KRV129" s="516"/>
      <c r="KRW129" s="516"/>
      <c r="KRX129" s="516"/>
      <c r="KRY129" s="516"/>
      <c r="KRZ129" s="516"/>
      <c r="KSA129" s="516"/>
      <c r="KSB129" s="516"/>
      <c r="KSC129" s="516"/>
      <c r="KSD129" s="516"/>
      <c r="KSE129" s="516"/>
      <c r="KSF129" s="516"/>
      <c r="KSG129" s="516"/>
      <c r="KSH129" s="516"/>
      <c r="KSI129" s="516"/>
      <c r="KSJ129" s="516"/>
      <c r="KSK129" s="516"/>
      <c r="KSL129" s="516"/>
      <c r="KSM129" s="516"/>
      <c r="KSN129" s="516"/>
      <c r="KSO129" s="516"/>
      <c r="KSP129" s="516"/>
      <c r="KSQ129" s="516"/>
      <c r="KSR129" s="516"/>
      <c r="KSS129" s="516"/>
      <c r="KST129" s="516"/>
      <c r="KSU129" s="516"/>
      <c r="KSV129" s="516"/>
      <c r="KSW129" s="516"/>
      <c r="KSX129" s="516"/>
      <c r="KSY129" s="516"/>
      <c r="KSZ129" s="516"/>
      <c r="KTA129" s="516"/>
      <c r="KTB129" s="516"/>
      <c r="KTC129" s="516"/>
      <c r="KTD129" s="516"/>
      <c r="KTE129" s="516"/>
      <c r="KTF129" s="516"/>
      <c r="KTG129" s="516"/>
      <c r="KTH129" s="516"/>
      <c r="KTI129" s="516"/>
      <c r="KTJ129" s="516"/>
      <c r="KTK129" s="516"/>
      <c r="KTL129" s="516"/>
      <c r="KTM129" s="516"/>
      <c r="KTN129" s="516"/>
      <c r="KTO129" s="516"/>
      <c r="KTP129" s="516"/>
      <c r="KTQ129" s="516"/>
      <c r="KTR129" s="516"/>
      <c r="KTS129" s="516"/>
      <c r="KTT129" s="516"/>
      <c r="KTU129" s="516"/>
      <c r="KTV129" s="516"/>
      <c r="KTW129" s="516"/>
      <c r="KTX129" s="516"/>
      <c r="KTY129" s="516"/>
      <c r="KTZ129" s="516"/>
      <c r="KUA129" s="516"/>
      <c r="KUB129" s="516"/>
      <c r="KUC129" s="516"/>
      <c r="KUD129" s="516"/>
      <c r="KUE129" s="516"/>
      <c r="KUF129" s="516"/>
      <c r="KUG129" s="516"/>
      <c r="KUH129" s="516"/>
      <c r="KUI129" s="516"/>
      <c r="KUJ129" s="516"/>
      <c r="KUK129" s="516"/>
      <c r="KUL129" s="516"/>
      <c r="KUM129" s="516"/>
      <c r="KUN129" s="516"/>
      <c r="KUO129" s="516"/>
      <c r="KUP129" s="516"/>
      <c r="KUQ129" s="516"/>
      <c r="KUR129" s="516"/>
      <c r="KUS129" s="516"/>
      <c r="KUT129" s="516"/>
      <c r="KUU129" s="516"/>
      <c r="KUV129" s="516"/>
      <c r="KUW129" s="516"/>
      <c r="KUX129" s="516"/>
      <c r="KUY129" s="516"/>
      <c r="KUZ129" s="516"/>
      <c r="KVA129" s="516"/>
      <c r="KVB129" s="516"/>
      <c r="KVC129" s="516"/>
      <c r="KVD129" s="516"/>
      <c r="KVE129" s="516"/>
      <c r="KVF129" s="516"/>
      <c r="KVG129" s="516"/>
      <c r="KVH129" s="516"/>
      <c r="KVI129" s="516"/>
      <c r="KVJ129" s="516"/>
      <c r="KVK129" s="516"/>
      <c r="KVL129" s="516"/>
      <c r="KVM129" s="516"/>
      <c r="KVN129" s="516"/>
      <c r="KVO129" s="516"/>
      <c r="KVP129" s="516"/>
      <c r="KVQ129" s="516"/>
      <c r="KVR129" s="516"/>
      <c r="KVS129" s="516"/>
      <c r="KVT129" s="516"/>
      <c r="KVU129" s="516"/>
      <c r="KVV129" s="516"/>
      <c r="KVW129" s="516"/>
      <c r="KVX129" s="516"/>
      <c r="KVY129" s="516"/>
      <c r="KVZ129" s="516"/>
      <c r="KWA129" s="516"/>
      <c r="KWB129" s="516"/>
      <c r="KWC129" s="516"/>
      <c r="KWD129" s="516"/>
      <c r="KWE129" s="516"/>
      <c r="KWF129" s="516"/>
      <c r="KWG129" s="516"/>
      <c r="KWH129" s="516"/>
      <c r="KWI129" s="516"/>
      <c r="KWJ129" s="516"/>
      <c r="KWK129" s="516"/>
      <c r="KWL129" s="516"/>
      <c r="KWM129" s="516"/>
      <c r="KWN129" s="516"/>
      <c r="KWO129" s="516"/>
      <c r="KWP129" s="516"/>
      <c r="KWQ129" s="516"/>
      <c r="KWR129" s="516"/>
      <c r="KWS129" s="516"/>
      <c r="KWT129" s="516"/>
      <c r="KWU129" s="516"/>
      <c r="KWV129" s="516"/>
      <c r="KWW129" s="516"/>
      <c r="KWX129" s="516"/>
      <c r="KWY129" s="516"/>
      <c r="KWZ129" s="516"/>
      <c r="KXA129" s="516"/>
      <c r="KXB129" s="516"/>
      <c r="KXC129" s="516"/>
      <c r="KXD129" s="516"/>
      <c r="KXE129" s="516"/>
      <c r="KXF129" s="516"/>
      <c r="KXG129" s="516"/>
      <c r="KXH129" s="516"/>
      <c r="KXI129" s="516"/>
      <c r="KXJ129" s="516"/>
      <c r="KXK129" s="516"/>
      <c r="KXL129" s="516"/>
      <c r="KXM129" s="516"/>
      <c r="KXN129" s="516"/>
      <c r="KXO129" s="516"/>
      <c r="KXP129" s="516"/>
      <c r="KXQ129" s="516"/>
      <c r="KXR129" s="516"/>
      <c r="KXS129" s="516"/>
      <c r="KXT129" s="516"/>
      <c r="KXU129" s="516"/>
      <c r="KXV129" s="516"/>
      <c r="KXW129" s="516"/>
      <c r="KXX129" s="516"/>
      <c r="KXY129" s="516"/>
      <c r="KXZ129" s="516"/>
      <c r="KYA129" s="516"/>
      <c r="KYB129" s="516"/>
      <c r="KYC129" s="516"/>
      <c r="KYD129" s="516"/>
      <c r="KYE129" s="516"/>
      <c r="KYF129" s="516"/>
      <c r="KYG129" s="516"/>
      <c r="KYH129" s="516"/>
      <c r="KYI129" s="516"/>
      <c r="KYJ129" s="516"/>
      <c r="KYK129" s="516"/>
      <c r="KYL129" s="516"/>
      <c r="KYM129" s="516"/>
      <c r="KYN129" s="516"/>
      <c r="KYO129" s="516"/>
      <c r="KYP129" s="516"/>
      <c r="KYQ129" s="516"/>
      <c r="KYR129" s="516"/>
      <c r="KYS129" s="516"/>
      <c r="KYT129" s="516"/>
      <c r="KYU129" s="516"/>
      <c r="KYV129" s="516"/>
      <c r="KYW129" s="516"/>
      <c r="KYX129" s="516"/>
      <c r="KYY129" s="516"/>
      <c r="KYZ129" s="516"/>
      <c r="KZA129" s="516"/>
      <c r="KZB129" s="516"/>
      <c r="KZC129" s="516"/>
      <c r="KZD129" s="516"/>
      <c r="KZE129" s="516"/>
      <c r="KZF129" s="516"/>
      <c r="KZG129" s="516"/>
      <c r="KZH129" s="516"/>
      <c r="KZI129" s="516"/>
      <c r="KZJ129" s="516"/>
      <c r="KZK129" s="516"/>
      <c r="KZL129" s="516"/>
      <c r="KZM129" s="516"/>
      <c r="KZN129" s="516"/>
      <c r="KZO129" s="516"/>
      <c r="KZP129" s="516"/>
      <c r="KZQ129" s="516"/>
      <c r="KZR129" s="516"/>
      <c r="KZS129" s="516"/>
      <c r="KZT129" s="516"/>
      <c r="KZU129" s="516"/>
      <c r="KZV129" s="516"/>
      <c r="KZW129" s="516"/>
      <c r="KZX129" s="516"/>
      <c r="KZY129" s="516"/>
      <c r="KZZ129" s="516"/>
      <c r="LAA129" s="516"/>
      <c r="LAB129" s="516"/>
      <c r="LAC129" s="516"/>
      <c r="LAD129" s="516"/>
      <c r="LAE129" s="516"/>
      <c r="LAF129" s="516"/>
      <c r="LAG129" s="516"/>
      <c r="LAH129" s="516"/>
      <c r="LAI129" s="516"/>
      <c r="LAJ129" s="516"/>
      <c r="LAK129" s="516"/>
      <c r="LAL129" s="516"/>
      <c r="LAM129" s="516"/>
      <c r="LAN129" s="516"/>
      <c r="LAO129" s="516"/>
      <c r="LAP129" s="516"/>
      <c r="LAQ129" s="516"/>
      <c r="LAR129" s="516"/>
      <c r="LAS129" s="516"/>
      <c r="LAT129" s="516"/>
      <c r="LAU129" s="516"/>
      <c r="LAV129" s="516"/>
      <c r="LAW129" s="516"/>
      <c r="LAX129" s="516"/>
      <c r="LAY129" s="516"/>
      <c r="LAZ129" s="516"/>
      <c r="LBA129" s="516"/>
      <c r="LBB129" s="516"/>
      <c r="LBC129" s="516"/>
      <c r="LBD129" s="516"/>
      <c r="LBE129" s="516"/>
      <c r="LBF129" s="516"/>
      <c r="LBG129" s="516"/>
      <c r="LBH129" s="516"/>
      <c r="LBI129" s="516"/>
      <c r="LBJ129" s="516"/>
      <c r="LBK129" s="516"/>
      <c r="LBL129" s="516"/>
      <c r="LBM129" s="516"/>
      <c r="LBN129" s="516"/>
      <c r="LBO129" s="516"/>
      <c r="LBP129" s="516"/>
      <c r="LBQ129" s="516"/>
      <c r="LBR129" s="516"/>
      <c r="LBS129" s="516"/>
      <c r="LBT129" s="516"/>
      <c r="LBU129" s="516"/>
      <c r="LBV129" s="516"/>
      <c r="LBW129" s="516"/>
      <c r="LBX129" s="516"/>
      <c r="LBY129" s="516"/>
      <c r="LBZ129" s="516"/>
      <c r="LCA129" s="516"/>
      <c r="LCB129" s="516"/>
      <c r="LCC129" s="516"/>
      <c r="LCD129" s="516"/>
      <c r="LCE129" s="516"/>
      <c r="LCF129" s="516"/>
      <c r="LCG129" s="516"/>
      <c r="LCH129" s="516"/>
      <c r="LCI129" s="516"/>
      <c r="LCJ129" s="516"/>
      <c r="LCK129" s="516"/>
      <c r="LCL129" s="516"/>
      <c r="LCM129" s="516"/>
      <c r="LCN129" s="516"/>
      <c r="LCO129" s="516"/>
      <c r="LCP129" s="516"/>
      <c r="LCQ129" s="516"/>
      <c r="LCR129" s="516"/>
      <c r="LCS129" s="516"/>
      <c r="LCT129" s="516"/>
      <c r="LCU129" s="516"/>
      <c r="LCV129" s="516"/>
      <c r="LCW129" s="516"/>
      <c r="LCX129" s="516"/>
      <c r="LCY129" s="516"/>
      <c r="LCZ129" s="516"/>
      <c r="LDA129" s="516"/>
      <c r="LDB129" s="516"/>
      <c r="LDC129" s="516"/>
      <c r="LDD129" s="516"/>
      <c r="LDE129" s="516"/>
      <c r="LDF129" s="516"/>
      <c r="LDG129" s="516"/>
      <c r="LDH129" s="516"/>
      <c r="LDI129" s="516"/>
      <c r="LDJ129" s="516"/>
      <c r="LDK129" s="516"/>
      <c r="LDL129" s="516"/>
      <c r="LDM129" s="516"/>
      <c r="LDN129" s="516"/>
      <c r="LDO129" s="516"/>
      <c r="LDP129" s="516"/>
      <c r="LDQ129" s="516"/>
      <c r="LDR129" s="516"/>
      <c r="LDS129" s="516"/>
      <c r="LDT129" s="516"/>
      <c r="LDU129" s="516"/>
      <c r="LDV129" s="516"/>
      <c r="LDW129" s="516"/>
      <c r="LDX129" s="516"/>
      <c r="LDY129" s="516"/>
      <c r="LDZ129" s="516"/>
      <c r="LEA129" s="516"/>
      <c r="LEB129" s="516"/>
      <c r="LEC129" s="516"/>
      <c r="LED129" s="516"/>
      <c r="LEE129" s="516"/>
      <c r="LEF129" s="516"/>
      <c r="LEG129" s="516"/>
      <c r="LEH129" s="516"/>
      <c r="LEI129" s="516"/>
      <c r="LEJ129" s="516"/>
      <c r="LEK129" s="516"/>
      <c r="LEL129" s="516"/>
      <c r="LEM129" s="516"/>
      <c r="LEN129" s="516"/>
      <c r="LEO129" s="516"/>
      <c r="LEP129" s="516"/>
      <c r="LEQ129" s="516"/>
      <c r="LER129" s="516"/>
      <c r="LES129" s="516"/>
      <c r="LET129" s="516"/>
      <c r="LEU129" s="516"/>
      <c r="LEV129" s="516"/>
      <c r="LEW129" s="516"/>
      <c r="LEX129" s="516"/>
      <c r="LEY129" s="516"/>
      <c r="LEZ129" s="516"/>
      <c r="LFA129" s="516"/>
      <c r="LFB129" s="516"/>
      <c r="LFC129" s="516"/>
      <c r="LFD129" s="516"/>
      <c r="LFE129" s="516"/>
      <c r="LFF129" s="516"/>
      <c r="LFG129" s="516"/>
      <c r="LFH129" s="516"/>
      <c r="LFI129" s="516"/>
      <c r="LFJ129" s="516"/>
      <c r="LFK129" s="516"/>
      <c r="LFL129" s="516"/>
      <c r="LFM129" s="516"/>
      <c r="LFN129" s="516"/>
      <c r="LFO129" s="516"/>
      <c r="LFP129" s="516"/>
      <c r="LFQ129" s="516"/>
      <c r="LFR129" s="516"/>
      <c r="LFS129" s="516"/>
      <c r="LFT129" s="516"/>
      <c r="LFU129" s="516"/>
      <c r="LFV129" s="516"/>
      <c r="LFW129" s="516"/>
      <c r="LFX129" s="516"/>
      <c r="LFY129" s="516"/>
      <c r="LFZ129" s="516"/>
      <c r="LGA129" s="516"/>
      <c r="LGB129" s="516"/>
      <c r="LGC129" s="516"/>
      <c r="LGD129" s="516"/>
      <c r="LGE129" s="516"/>
      <c r="LGF129" s="516"/>
      <c r="LGG129" s="516"/>
      <c r="LGH129" s="516"/>
      <c r="LGI129" s="516"/>
      <c r="LGJ129" s="516"/>
      <c r="LGK129" s="516"/>
      <c r="LGL129" s="516"/>
      <c r="LGM129" s="516"/>
      <c r="LGN129" s="516"/>
      <c r="LGO129" s="516"/>
      <c r="LGP129" s="516"/>
      <c r="LGQ129" s="516"/>
      <c r="LGR129" s="516"/>
      <c r="LGS129" s="516"/>
      <c r="LGT129" s="516"/>
      <c r="LGU129" s="516"/>
      <c r="LGV129" s="516"/>
      <c r="LGW129" s="516"/>
      <c r="LGX129" s="516"/>
      <c r="LGY129" s="516"/>
      <c r="LGZ129" s="516"/>
      <c r="LHA129" s="516"/>
      <c r="LHB129" s="516"/>
      <c r="LHC129" s="516"/>
      <c r="LHD129" s="516"/>
      <c r="LHE129" s="516"/>
      <c r="LHF129" s="516"/>
      <c r="LHG129" s="516"/>
      <c r="LHH129" s="516"/>
      <c r="LHI129" s="516"/>
      <c r="LHJ129" s="516"/>
      <c r="LHK129" s="516"/>
      <c r="LHL129" s="516"/>
      <c r="LHM129" s="516"/>
      <c r="LHN129" s="516"/>
      <c r="LHO129" s="516"/>
      <c r="LHP129" s="516"/>
      <c r="LHQ129" s="516"/>
      <c r="LHR129" s="516"/>
      <c r="LHS129" s="516"/>
      <c r="LHT129" s="516"/>
      <c r="LHU129" s="516"/>
      <c r="LHV129" s="516"/>
      <c r="LHW129" s="516"/>
      <c r="LHX129" s="516"/>
      <c r="LHY129" s="516"/>
      <c r="LHZ129" s="516"/>
      <c r="LIA129" s="516"/>
      <c r="LIB129" s="516"/>
      <c r="LIC129" s="516"/>
      <c r="LID129" s="516"/>
      <c r="LIE129" s="516"/>
      <c r="LIF129" s="516"/>
      <c r="LIG129" s="516"/>
      <c r="LIH129" s="516"/>
      <c r="LII129" s="516"/>
      <c r="LIJ129" s="516"/>
      <c r="LIK129" s="516"/>
      <c r="LIL129" s="516"/>
      <c r="LIM129" s="516"/>
      <c r="LIN129" s="516"/>
      <c r="LIO129" s="516"/>
      <c r="LIP129" s="516"/>
      <c r="LIQ129" s="516"/>
      <c r="LIR129" s="516"/>
      <c r="LIS129" s="516"/>
      <c r="LIT129" s="516"/>
      <c r="LIU129" s="516"/>
      <c r="LIV129" s="516"/>
      <c r="LIW129" s="516"/>
      <c r="LIX129" s="516"/>
      <c r="LIY129" s="516"/>
      <c r="LIZ129" s="516"/>
      <c r="LJA129" s="516"/>
      <c r="LJB129" s="516"/>
      <c r="LJC129" s="516"/>
      <c r="LJD129" s="516"/>
      <c r="LJE129" s="516"/>
      <c r="LJF129" s="516"/>
      <c r="LJG129" s="516"/>
      <c r="LJH129" s="516"/>
      <c r="LJI129" s="516"/>
      <c r="LJJ129" s="516"/>
      <c r="LJK129" s="516"/>
      <c r="LJL129" s="516"/>
      <c r="LJM129" s="516"/>
      <c r="LJN129" s="516"/>
      <c r="LJO129" s="516"/>
      <c r="LJP129" s="516"/>
      <c r="LJQ129" s="516"/>
      <c r="LJR129" s="516"/>
      <c r="LJS129" s="516"/>
      <c r="LJT129" s="516"/>
      <c r="LJU129" s="516"/>
      <c r="LJV129" s="516"/>
      <c r="LJW129" s="516"/>
      <c r="LJX129" s="516"/>
      <c r="LJY129" s="516"/>
      <c r="LJZ129" s="516"/>
      <c r="LKA129" s="516"/>
      <c r="LKB129" s="516"/>
      <c r="LKC129" s="516"/>
      <c r="LKD129" s="516"/>
      <c r="LKE129" s="516"/>
      <c r="LKF129" s="516"/>
      <c r="LKG129" s="516"/>
      <c r="LKH129" s="516"/>
      <c r="LKI129" s="516"/>
      <c r="LKJ129" s="516"/>
      <c r="LKK129" s="516"/>
      <c r="LKL129" s="516"/>
      <c r="LKM129" s="516"/>
      <c r="LKN129" s="516"/>
      <c r="LKO129" s="516"/>
      <c r="LKP129" s="516"/>
      <c r="LKQ129" s="516"/>
      <c r="LKR129" s="516"/>
      <c r="LKS129" s="516"/>
      <c r="LKT129" s="516"/>
      <c r="LKU129" s="516"/>
      <c r="LKV129" s="516"/>
      <c r="LKW129" s="516"/>
      <c r="LKX129" s="516"/>
      <c r="LKY129" s="516"/>
      <c r="LKZ129" s="516"/>
      <c r="LLA129" s="516"/>
      <c r="LLB129" s="516"/>
      <c r="LLC129" s="516"/>
      <c r="LLD129" s="516"/>
      <c r="LLE129" s="516"/>
      <c r="LLF129" s="516"/>
      <c r="LLG129" s="516"/>
      <c r="LLH129" s="516"/>
      <c r="LLI129" s="516"/>
      <c r="LLJ129" s="516"/>
      <c r="LLK129" s="516"/>
      <c r="LLL129" s="516"/>
      <c r="LLM129" s="516"/>
      <c r="LLN129" s="516"/>
      <c r="LLO129" s="516"/>
      <c r="LLP129" s="516"/>
      <c r="LLQ129" s="516"/>
      <c r="LLR129" s="516"/>
      <c r="LLS129" s="516"/>
      <c r="LLT129" s="516"/>
      <c r="LLU129" s="516"/>
      <c r="LLV129" s="516"/>
      <c r="LLW129" s="516"/>
      <c r="LLX129" s="516"/>
      <c r="LLY129" s="516"/>
      <c r="LLZ129" s="516"/>
      <c r="LMA129" s="516"/>
      <c r="LMB129" s="516"/>
      <c r="LMC129" s="516"/>
      <c r="LMD129" s="516"/>
      <c r="LME129" s="516"/>
      <c r="LMF129" s="516"/>
      <c r="LMG129" s="516"/>
      <c r="LMH129" s="516"/>
      <c r="LMI129" s="516"/>
      <c r="LMJ129" s="516"/>
      <c r="LMK129" s="516"/>
      <c r="LML129" s="516"/>
      <c r="LMM129" s="516"/>
      <c r="LMN129" s="516"/>
      <c r="LMO129" s="516"/>
      <c r="LMP129" s="516"/>
      <c r="LMQ129" s="516"/>
      <c r="LMR129" s="516"/>
      <c r="LMS129" s="516"/>
      <c r="LMT129" s="516"/>
      <c r="LMU129" s="516"/>
      <c r="LMV129" s="516"/>
      <c r="LMW129" s="516"/>
      <c r="LMX129" s="516"/>
      <c r="LMY129" s="516"/>
      <c r="LMZ129" s="516"/>
      <c r="LNA129" s="516"/>
      <c r="LNB129" s="516"/>
      <c r="LNC129" s="516"/>
      <c r="LND129" s="516"/>
      <c r="LNE129" s="516"/>
      <c r="LNF129" s="516"/>
      <c r="LNG129" s="516"/>
      <c r="LNH129" s="516"/>
      <c r="LNI129" s="516"/>
      <c r="LNJ129" s="516"/>
      <c r="LNK129" s="516"/>
      <c r="LNL129" s="516"/>
      <c r="LNM129" s="516"/>
      <c r="LNN129" s="516"/>
      <c r="LNO129" s="516"/>
      <c r="LNP129" s="516"/>
      <c r="LNQ129" s="516"/>
      <c r="LNR129" s="516"/>
      <c r="LNS129" s="516"/>
      <c r="LNT129" s="516"/>
      <c r="LNU129" s="516"/>
      <c r="LNV129" s="516"/>
      <c r="LNW129" s="516"/>
      <c r="LNX129" s="516"/>
      <c r="LNY129" s="516"/>
      <c r="LNZ129" s="516"/>
      <c r="LOA129" s="516"/>
      <c r="LOB129" s="516"/>
      <c r="LOC129" s="516"/>
      <c r="LOD129" s="516"/>
      <c r="LOE129" s="516"/>
      <c r="LOF129" s="516"/>
      <c r="LOG129" s="516"/>
      <c r="LOH129" s="516"/>
      <c r="LOI129" s="516"/>
      <c r="LOJ129" s="516"/>
      <c r="LOK129" s="516"/>
      <c r="LOL129" s="516"/>
      <c r="LOM129" s="516"/>
      <c r="LON129" s="516"/>
      <c r="LOO129" s="516"/>
      <c r="LOP129" s="516"/>
      <c r="LOQ129" s="516"/>
      <c r="LOR129" s="516"/>
      <c r="LOS129" s="516"/>
      <c r="LOT129" s="516"/>
      <c r="LOU129" s="516"/>
      <c r="LOV129" s="516"/>
      <c r="LOW129" s="516"/>
      <c r="LOX129" s="516"/>
      <c r="LOY129" s="516"/>
      <c r="LOZ129" s="516"/>
      <c r="LPA129" s="516"/>
      <c r="LPB129" s="516"/>
      <c r="LPC129" s="516"/>
      <c r="LPD129" s="516"/>
      <c r="LPE129" s="516"/>
      <c r="LPF129" s="516"/>
      <c r="LPG129" s="516"/>
      <c r="LPH129" s="516"/>
      <c r="LPI129" s="516"/>
      <c r="LPJ129" s="516"/>
      <c r="LPK129" s="516"/>
      <c r="LPL129" s="516"/>
      <c r="LPM129" s="516"/>
      <c r="LPN129" s="516"/>
      <c r="LPO129" s="516"/>
      <c r="LPP129" s="516"/>
      <c r="LPQ129" s="516"/>
      <c r="LPR129" s="516"/>
      <c r="LPS129" s="516"/>
      <c r="LPT129" s="516"/>
      <c r="LPU129" s="516"/>
      <c r="LPV129" s="516"/>
      <c r="LPW129" s="516"/>
      <c r="LPX129" s="516"/>
      <c r="LPY129" s="516"/>
      <c r="LPZ129" s="516"/>
      <c r="LQA129" s="516"/>
      <c r="LQB129" s="516"/>
      <c r="LQC129" s="516"/>
      <c r="LQD129" s="516"/>
      <c r="LQE129" s="516"/>
      <c r="LQF129" s="516"/>
      <c r="LQG129" s="516"/>
      <c r="LQH129" s="516"/>
      <c r="LQI129" s="516"/>
      <c r="LQJ129" s="516"/>
      <c r="LQK129" s="516"/>
      <c r="LQL129" s="516"/>
      <c r="LQM129" s="516"/>
      <c r="LQN129" s="516"/>
      <c r="LQO129" s="516"/>
      <c r="LQP129" s="516"/>
      <c r="LQQ129" s="516"/>
      <c r="LQR129" s="516"/>
      <c r="LQS129" s="516"/>
      <c r="LQT129" s="516"/>
      <c r="LQU129" s="516"/>
      <c r="LQV129" s="516"/>
      <c r="LQW129" s="516"/>
      <c r="LQX129" s="516"/>
      <c r="LQY129" s="516"/>
      <c r="LQZ129" s="516"/>
      <c r="LRA129" s="516"/>
      <c r="LRB129" s="516"/>
      <c r="LRC129" s="516"/>
      <c r="LRD129" s="516"/>
      <c r="LRE129" s="516"/>
      <c r="LRF129" s="516"/>
      <c r="LRG129" s="516"/>
      <c r="LRH129" s="516"/>
      <c r="LRI129" s="516"/>
      <c r="LRJ129" s="516"/>
      <c r="LRK129" s="516"/>
      <c r="LRL129" s="516"/>
      <c r="LRM129" s="516"/>
      <c r="LRN129" s="516"/>
      <c r="LRO129" s="516"/>
      <c r="LRP129" s="516"/>
      <c r="LRQ129" s="516"/>
      <c r="LRR129" s="516"/>
      <c r="LRS129" s="516"/>
      <c r="LRT129" s="516"/>
      <c r="LRU129" s="516"/>
      <c r="LRV129" s="516"/>
      <c r="LRW129" s="516"/>
      <c r="LRX129" s="516"/>
      <c r="LRY129" s="516"/>
      <c r="LRZ129" s="516"/>
      <c r="LSA129" s="516"/>
      <c r="LSB129" s="516"/>
      <c r="LSC129" s="516"/>
      <c r="LSD129" s="516"/>
      <c r="LSE129" s="516"/>
      <c r="LSF129" s="516"/>
      <c r="LSG129" s="516"/>
      <c r="LSH129" s="516"/>
      <c r="LSI129" s="516"/>
      <c r="LSJ129" s="516"/>
      <c r="LSK129" s="516"/>
      <c r="LSL129" s="516"/>
      <c r="LSM129" s="516"/>
      <c r="LSN129" s="516"/>
      <c r="LSO129" s="516"/>
      <c r="LSP129" s="516"/>
      <c r="LSQ129" s="516"/>
      <c r="LSR129" s="516"/>
      <c r="LSS129" s="516"/>
      <c r="LST129" s="516"/>
      <c r="LSU129" s="516"/>
      <c r="LSV129" s="516"/>
      <c r="LSW129" s="516"/>
      <c r="LSX129" s="516"/>
      <c r="LSY129" s="516"/>
      <c r="LSZ129" s="516"/>
      <c r="LTA129" s="516"/>
      <c r="LTB129" s="516"/>
      <c r="LTC129" s="516"/>
      <c r="LTD129" s="516"/>
      <c r="LTE129" s="516"/>
      <c r="LTF129" s="516"/>
      <c r="LTG129" s="516"/>
      <c r="LTH129" s="516"/>
      <c r="LTI129" s="516"/>
      <c r="LTJ129" s="516"/>
      <c r="LTK129" s="516"/>
      <c r="LTL129" s="516"/>
      <c r="LTM129" s="516"/>
      <c r="LTN129" s="516"/>
      <c r="LTO129" s="516"/>
      <c r="LTP129" s="516"/>
      <c r="LTQ129" s="516"/>
      <c r="LTR129" s="516"/>
      <c r="LTS129" s="516"/>
      <c r="LTT129" s="516"/>
      <c r="LTU129" s="516"/>
      <c r="LTV129" s="516"/>
      <c r="LTW129" s="516"/>
      <c r="LTX129" s="516"/>
      <c r="LTY129" s="516"/>
      <c r="LTZ129" s="516"/>
      <c r="LUA129" s="516"/>
      <c r="LUB129" s="516"/>
      <c r="LUC129" s="516"/>
      <c r="LUD129" s="516"/>
      <c r="LUE129" s="516"/>
      <c r="LUF129" s="516"/>
      <c r="LUG129" s="516"/>
      <c r="LUH129" s="516"/>
      <c r="LUI129" s="516"/>
      <c r="LUJ129" s="516"/>
      <c r="LUK129" s="516"/>
      <c r="LUL129" s="516"/>
      <c r="LUM129" s="516"/>
      <c r="LUN129" s="516"/>
      <c r="LUO129" s="516"/>
      <c r="LUP129" s="516"/>
      <c r="LUQ129" s="516"/>
      <c r="LUR129" s="516"/>
      <c r="LUS129" s="516"/>
      <c r="LUT129" s="516"/>
      <c r="LUU129" s="516"/>
      <c r="LUV129" s="516"/>
      <c r="LUW129" s="516"/>
      <c r="LUX129" s="516"/>
      <c r="LUY129" s="516"/>
      <c r="LUZ129" s="516"/>
      <c r="LVA129" s="516"/>
      <c r="LVB129" s="516"/>
      <c r="LVC129" s="516"/>
      <c r="LVD129" s="516"/>
      <c r="LVE129" s="516"/>
      <c r="LVF129" s="516"/>
      <c r="LVG129" s="516"/>
      <c r="LVH129" s="516"/>
      <c r="LVI129" s="516"/>
      <c r="LVJ129" s="516"/>
      <c r="LVK129" s="516"/>
      <c r="LVL129" s="516"/>
      <c r="LVM129" s="516"/>
      <c r="LVN129" s="516"/>
      <c r="LVO129" s="516"/>
      <c r="LVP129" s="516"/>
      <c r="LVQ129" s="516"/>
      <c r="LVR129" s="516"/>
      <c r="LVS129" s="516"/>
      <c r="LVT129" s="516"/>
      <c r="LVU129" s="516"/>
      <c r="LVV129" s="516"/>
      <c r="LVW129" s="516"/>
      <c r="LVX129" s="516"/>
      <c r="LVY129" s="516"/>
      <c r="LVZ129" s="516"/>
      <c r="LWA129" s="516"/>
      <c r="LWB129" s="516"/>
      <c r="LWC129" s="516"/>
      <c r="LWD129" s="516"/>
      <c r="LWE129" s="516"/>
      <c r="LWF129" s="516"/>
      <c r="LWG129" s="516"/>
      <c r="LWH129" s="516"/>
      <c r="LWI129" s="516"/>
      <c r="LWJ129" s="516"/>
      <c r="LWK129" s="516"/>
      <c r="LWL129" s="516"/>
      <c r="LWM129" s="516"/>
      <c r="LWN129" s="516"/>
      <c r="LWO129" s="516"/>
      <c r="LWP129" s="516"/>
      <c r="LWQ129" s="516"/>
      <c r="LWR129" s="516"/>
      <c r="LWS129" s="516"/>
      <c r="LWT129" s="516"/>
      <c r="LWU129" s="516"/>
      <c r="LWV129" s="516"/>
      <c r="LWW129" s="516"/>
      <c r="LWX129" s="516"/>
      <c r="LWY129" s="516"/>
      <c r="LWZ129" s="516"/>
      <c r="LXA129" s="516"/>
      <c r="LXB129" s="516"/>
      <c r="LXC129" s="516"/>
      <c r="LXD129" s="516"/>
      <c r="LXE129" s="516"/>
      <c r="LXF129" s="516"/>
      <c r="LXG129" s="516"/>
      <c r="LXH129" s="516"/>
      <c r="LXI129" s="516"/>
      <c r="LXJ129" s="516"/>
      <c r="LXK129" s="516"/>
      <c r="LXL129" s="516"/>
      <c r="LXM129" s="516"/>
      <c r="LXN129" s="516"/>
      <c r="LXO129" s="516"/>
      <c r="LXP129" s="516"/>
      <c r="LXQ129" s="516"/>
      <c r="LXR129" s="516"/>
      <c r="LXS129" s="516"/>
      <c r="LXT129" s="516"/>
      <c r="LXU129" s="516"/>
      <c r="LXV129" s="516"/>
      <c r="LXW129" s="516"/>
      <c r="LXX129" s="516"/>
      <c r="LXY129" s="516"/>
      <c r="LXZ129" s="516"/>
      <c r="LYA129" s="516"/>
      <c r="LYB129" s="516"/>
      <c r="LYC129" s="516"/>
      <c r="LYD129" s="516"/>
      <c r="LYE129" s="516"/>
      <c r="LYF129" s="516"/>
      <c r="LYG129" s="516"/>
      <c r="LYH129" s="516"/>
      <c r="LYI129" s="516"/>
      <c r="LYJ129" s="516"/>
      <c r="LYK129" s="516"/>
      <c r="LYL129" s="516"/>
      <c r="LYM129" s="516"/>
      <c r="LYN129" s="516"/>
      <c r="LYO129" s="516"/>
      <c r="LYP129" s="516"/>
      <c r="LYQ129" s="516"/>
      <c r="LYR129" s="516"/>
      <c r="LYS129" s="516"/>
      <c r="LYT129" s="516"/>
      <c r="LYU129" s="516"/>
      <c r="LYV129" s="516"/>
      <c r="LYW129" s="516"/>
      <c r="LYX129" s="516"/>
      <c r="LYY129" s="516"/>
      <c r="LYZ129" s="516"/>
      <c r="LZA129" s="516"/>
      <c r="LZB129" s="516"/>
      <c r="LZC129" s="516"/>
      <c r="LZD129" s="516"/>
      <c r="LZE129" s="516"/>
      <c r="LZF129" s="516"/>
      <c r="LZG129" s="516"/>
      <c r="LZH129" s="516"/>
      <c r="LZI129" s="516"/>
      <c r="LZJ129" s="516"/>
      <c r="LZK129" s="516"/>
      <c r="LZL129" s="516"/>
      <c r="LZM129" s="516"/>
      <c r="LZN129" s="516"/>
      <c r="LZO129" s="516"/>
      <c r="LZP129" s="516"/>
      <c r="LZQ129" s="516"/>
      <c r="LZR129" s="516"/>
      <c r="LZS129" s="516"/>
      <c r="LZT129" s="516"/>
      <c r="LZU129" s="516"/>
      <c r="LZV129" s="516"/>
      <c r="LZW129" s="516"/>
      <c r="LZX129" s="516"/>
      <c r="LZY129" s="516"/>
      <c r="LZZ129" s="516"/>
      <c r="MAA129" s="516"/>
      <c r="MAB129" s="516"/>
      <c r="MAC129" s="516"/>
      <c r="MAD129" s="516"/>
      <c r="MAE129" s="516"/>
      <c r="MAF129" s="516"/>
      <c r="MAG129" s="516"/>
      <c r="MAH129" s="516"/>
      <c r="MAI129" s="516"/>
      <c r="MAJ129" s="516"/>
      <c r="MAK129" s="516"/>
      <c r="MAL129" s="516"/>
      <c r="MAM129" s="516"/>
      <c r="MAN129" s="516"/>
      <c r="MAO129" s="516"/>
      <c r="MAP129" s="516"/>
      <c r="MAQ129" s="516"/>
      <c r="MAR129" s="516"/>
      <c r="MAS129" s="516"/>
      <c r="MAT129" s="516"/>
      <c r="MAU129" s="516"/>
      <c r="MAV129" s="516"/>
      <c r="MAW129" s="516"/>
      <c r="MAX129" s="516"/>
      <c r="MAY129" s="516"/>
      <c r="MAZ129" s="516"/>
      <c r="MBA129" s="516"/>
      <c r="MBB129" s="516"/>
      <c r="MBC129" s="516"/>
      <c r="MBD129" s="516"/>
      <c r="MBE129" s="516"/>
      <c r="MBF129" s="516"/>
      <c r="MBG129" s="516"/>
      <c r="MBH129" s="516"/>
      <c r="MBI129" s="516"/>
      <c r="MBJ129" s="516"/>
      <c r="MBK129" s="516"/>
      <c r="MBL129" s="516"/>
      <c r="MBM129" s="516"/>
      <c r="MBN129" s="516"/>
      <c r="MBO129" s="516"/>
      <c r="MBP129" s="516"/>
      <c r="MBQ129" s="516"/>
      <c r="MBR129" s="516"/>
      <c r="MBS129" s="516"/>
      <c r="MBT129" s="516"/>
      <c r="MBU129" s="516"/>
      <c r="MBV129" s="516"/>
      <c r="MBW129" s="516"/>
      <c r="MBX129" s="516"/>
      <c r="MBY129" s="516"/>
      <c r="MBZ129" s="516"/>
      <c r="MCA129" s="516"/>
      <c r="MCB129" s="516"/>
      <c r="MCC129" s="516"/>
      <c r="MCD129" s="516"/>
      <c r="MCE129" s="516"/>
      <c r="MCF129" s="516"/>
      <c r="MCG129" s="516"/>
      <c r="MCH129" s="516"/>
      <c r="MCI129" s="516"/>
      <c r="MCJ129" s="516"/>
      <c r="MCK129" s="516"/>
      <c r="MCL129" s="516"/>
      <c r="MCM129" s="516"/>
      <c r="MCN129" s="516"/>
      <c r="MCO129" s="516"/>
      <c r="MCP129" s="516"/>
      <c r="MCQ129" s="516"/>
      <c r="MCR129" s="516"/>
      <c r="MCS129" s="516"/>
      <c r="MCT129" s="516"/>
      <c r="MCU129" s="516"/>
      <c r="MCV129" s="516"/>
      <c r="MCW129" s="516"/>
      <c r="MCX129" s="516"/>
      <c r="MCY129" s="516"/>
      <c r="MCZ129" s="516"/>
      <c r="MDA129" s="516"/>
      <c r="MDB129" s="516"/>
      <c r="MDC129" s="516"/>
      <c r="MDD129" s="516"/>
      <c r="MDE129" s="516"/>
      <c r="MDF129" s="516"/>
      <c r="MDG129" s="516"/>
      <c r="MDH129" s="516"/>
      <c r="MDI129" s="516"/>
      <c r="MDJ129" s="516"/>
      <c r="MDK129" s="516"/>
      <c r="MDL129" s="516"/>
      <c r="MDM129" s="516"/>
      <c r="MDN129" s="516"/>
      <c r="MDO129" s="516"/>
      <c r="MDP129" s="516"/>
      <c r="MDQ129" s="516"/>
      <c r="MDR129" s="516"/>
      <c r="MDS129" s="516"/>
      <c r="MDT129" s="516"/>
      <c r="MDU129" s="516"/>
      <c r="MDV129" s="516"/>
      <c r="MDW129" s="516"/>
      <c r="MDX129" s="516"/>
      <c r="MDY129" s="516"/>
      <c r="MDZ129" s="516"/>
      <c r="MEA129" s="516"/>
      <c r="MEB129" s="516"/>
      <c r="MEC129" s="516"/>
      <c r="MED129" s="516"/>
      <c r="MEE129" s="516"/>
      <c r="MEF129" s="516"/>
      <c r="MEG129" s="516"/>
      <c r="MEH129" s="516"/>
      <c r="MEI129" s="516"/>
      <c r="MEJ129" s="516"/>
      <c r="MEK129" s="516"/>
      <c r="MEL129" s="516"/>
      <c r="MEM129" s="516"/>
      <c r="MEN129" s="516"/>
      <c r="MEO129" s="516"/>
      <c r="MEP129" s="516"/>
      <c r="MEQ129" s="516"/>
      <c r="MER129" s="516"/>
      <c r="MES129" s="516"/>
      <c r="MET129" s="516"/>
      <c r="MEU129" s="516"/>
      <c r="MEV129" s="516"/>
      <c r="MEW129" s="516"/>
      <c r="MEX129" s="516"/>
      <c r="MEY129" s="516"/>
      <c r="MEZ129" s="516"/>
      <c r="MFA129" s="516"/>
      <c r="MFB129" s="516"/>
      <c r="MFC129" s="516"/>
      <c r="MFD129" s="516"/>
      <c r="MFE129" s="516"/>
      <c r="MFF129" s="516"/>
      <c r="MFG129" s="516"/>
      <c r="MFH129" s="516"/>
      <c r="MFI129" s="516"/>
      <c r="MFJ129" s="516"/>
      <c r="MFK129" s="516"/>
      <c r="MFL129" s="516"/>
      <c r="MFM129" s="516"/>
      <c r="MFN129" s="516"/>
      <c r="MFO129" s="516"/>
      <c r="MFP129" s="516"/>
      <c r="MFQ129" s="516"/>
      <c r="MFR129" s="516"/>
      <c r="MFS129" s="516"/>
      <c r="MFT129" s="516"/>
      <c r="MFU129" s="516"/>
      <c r="MFV129" s="516"/>
      <c r="MFW129" s="516"/>
      <c r="MFX129" s="516"/>
      <c r="MFY129" s="516"/>
      <c r="MFZ129" s="516"/>
      <c r="MGA129" s="516"/>
      <c r="MGB129" s="516"/>
      <c r="MGC129" s="516"/>
      <c r="MGD129" s="516"/>
      <c r="MGE129" s="516"/>
      <c r="MGF129" s="516"/>
      <c r="MGG129" s="516"/>
      <c r="MGH129" s="516"/>
      <c r="MGI129" s="516"/>
      <c r="MGJ129" s="516"/>
      <c r="MGK129" s="516"/>
      <c r="MGL129" s="516"/>
      <c r="MGM129" s="516"/>
      <c r="MGN129" s="516"/>
      <c r="MGO129" s="516"/>
      <c r="MGP129" s="516"/>
      <c r="MGQ129" s="516"/>
      <c r="MGR129" s="516"/>
      <c r="MGS129" s="516"/>
      <c r="MGT129" s="516"/>
      <c r="MGU129" s="516"/>
      <c r="MGV129" s="516"/>
      <c r="MGW129" s="516"/>
      <c r="MGX129" s="516"/>
      <c r="MGY129" s="516"/>
      <c r="MGZ129" s="516"/>
      <c r="MHA129" s="516"/>
      <c r="MHB129" s="516"/>
      <c r="MHC129" s="516"/>
      <c r="MHD129" s="516"/>
      <c r="MHE129" s="516"/>
      <c r="MHF129" s="516"/>
      <c r="MHG129" s="516"/>
      <c r="MHH129" s="516"/>
      <c r="MHI129" s="516"/>
      <c r="MHJ129" s="516"/>
      <c r="MHK129" s="516"/>
      <c r="MHL129" s="516"/>
      <c r="MHM129" s="516"/>
      <c r="MHN129" s="516"/>
      <c r="MHO129" s="516"/>
      <c r="MHP129" s="516"/>
      <c r="MHQ129" s="516"/>
      <c r="MHR129" s="516"/>
      <c r="MHS129" s="516"/>
      <c r="MHT129" s="516"/>
      <c r="MHU129" s="516"/>
      <c r="MHV129" s="516"/>
      <c r="MHW129" s="516"/>
      <c r="MHX129" s="516"/>
      <c r="MHY129" s="516"/>
      <c r="MHZ129" s="516"/>
      <c r="MIA129" s="516"/>
      <c r="MIB129" s="516"/>
      <c r="MIC129" s="516"/>
      <c r="MID129" s="516"/>
      <c r="MIE129" s="516"/>
      <c r="MIF129" s="516"/>
      <c r="MIG129" s="516"/>
      <c r="MIH129" s="516"/>
      <c r="MII129" s="516"/>
      <c r="MIJ129" s="516"/>
      <c r="MIK129" s="516"/>
      <c r="MIL129" s="516"/>
      <c r="MIM129" s="516"/>
      <c r="MIN129" s="516"/>
      <c r="MIO129" s="516"/>
      <c r="MIP129" s="516"/>
      <c r="MIQ129" s="516"/>
      <c r="MIR129" s="516"/>
      <c r="MIS129" s="516"/>
      <c r="MIT129" s="516"/>
      <c r="MIU129" s="516"/>
      <c r="MIV129" s="516"/>
      <c r="MIW129" s="516"/>
      <c r="MIX129" s="516"/>
      <c r="MIY129" s="516"/>
      <c r="MIZ129" s="516"/>
      <c r="MJA129" s="516"/>
      <c r="MJB129" s="516"/>
      <c r="MJC129" s="516"/>
      <c r="MJD129" s="516"/>
      <c r="MJE129" s="516"/>
      <c r="MJF129" s="516"/>
      <c r="MJG129" s="516"/>
      <c r="MJH129" s="516"/>
      <c r="MJI129" s="516"/>
      <c r="MJJ129" s="516"/>
      <c r="MJK129" s="516"/>
      <c r="MJL129" s="516"/>
      <c r="MJM129" s="516"/>
      <c r="MJN129" s="516"/>
      <c r="MJO129" s="516"/>
      <c r="MJP129" s="516"/>
      <c r="MJQ129" s="516"/>
      <c r="MJR129" s="516"/>
      <c r="MJS129" s="516"/>
      <c r="MJT129" s="516"/>
      <c r="MJU129" s="516"/>
      <c r="MJV129" s="516"/>
      <c r="MJW129" s="516"/>
      <c r="MJX129" s="516"/>
      <c r="MJY129" s="516"/>
      <c r="MJZ129" s="516"/>
      <c r="MKA129" s="516"/>
      <c r="MKB129" s="516"/>
      <c r="MKC129" s="516"/>
      <c r="MKD129" s="516"/>
      <c r="MKE129" s="516"/>
      <c r="MKF129" s="516"/>
      <c r="MKG129" s="516"/>
      <c r="MKH129" s="516"/>
      <c r="MKI129" s="516"/>
      <c r="MKJ129" s="516"/>
      <c r="MKK129" s="516"/>
      <c r="MKL129" s="516"/>
      <c r="MKM129" s="516"/>
      <c r="MKN129" s="516"/>
      <c r="MKO129" s="516"/>
      <c r="MKP129" s="516"/>
      <c r="MKQ129" s="516"/>
      <c r="MKR129" s="516"/>
      <c r="MKS129" s="516"/>
      <c r="MKT129" s="516"/>
      <c r="MKU129" s="516"/>
      <c r="MKV129" s="516"/>
      <c r="MKW129" s="516"/>
      <c r="MKX129" s="516"/>
      <c r="MKY129" s="516"/>
      <c r="MKZ129" s="516"/>
      <c r="MLA129" s="516"/>
      <c r="MLB129" s="516"/>
      <c r="MLC129" s="516"/>
      <c r="MLD129" s="516"/>
      <c r="MLE129" s="516"/>
      <c r="MLF129" s="516"/>
      <c r="MLG129" s="516"/>
      <c r="MLH129" s="516"/>
      <c r="MLI129" s="516"/>
      <c r="MLJ129" s="516"/>
      <c r="MLK129" s="516"/>
      <c r="MLL129" s="516"/>
      <c r="MLM129" s="516"/>
      <c r="MLN129" s="516"/>
      <c r="MLO129" s="516"/>
      <c r="MLP129" s="516"/>
      <c r="MLQ129" s="516"/>
      <c r="MLR129" s="516"/>
      <c r="MLS129" s="516"/>
      <c r="MLT129" s="516"/>
      <c r="MLU129" s="516"/>
      <c r="MLV129" s="516"/>
      <c r="MLW129" s="516"/>
      <c r="MLX129" s="516"/>
      <c r="MLY129" s="516"/>
      <c r="MLZ129" s="516"/>
      <c r="MMA129" s="516"/>
      <c r="MMB129" s="516"/>
      <c r="MMC129" s="516"/>
      <c r="MMD129" s="516"/>
      <c r="MME129" s="516"/>
      <c r="MMF129" s="516"/>
      <c r="MMG129" s="516"/>
      <c r="MMH129" s="516"/>
      <c r="MMI129" s="516"/>
      <c r="MMJ129" s="516"/>
      <c r="MMK129" s="516"/>
      <c r="MML129" s="516"/>
      <c r="MMM129" s="516"/>
      <c r="MMN129" s="516"/>
      <c r="MMO129" s="516"/>
      <c r="MMP129" s="516"/>
      <c r="MMQ129" s="516"/>
      <c r="MMR129" s="516"/>
      <c r="MMS129" s="516"/>
      <c r="MMT129" s="516"/>
      <c r="MMU129" s="516"/>
      <c r="MMV129" s="516"/>
      <c r="MMW129" s="516"/>
      <c r="MMX129" s="516"/>
      <c r="MMY129" s="516"/>
      <c r="MMZ129" s="516"/>
      <c r="MNA129" s="516"/>
      <c r="MNB129" s="516"/>
      <c r="MNC129" s="516"/>
      <c r="MND129" s="516"/>
      <c r="MNE129" s="516"/>
      <c r="MNF129" s="516"/>
      <c r="MNG129" s="516"/>
      <c r="MNH129" s="516"/>
      <c r="MNI129" s="516"/>
      <c r="MNJ129" s="516"/>
      <c r="MNK129" s="516"/>
      <c r="MNL129" s="516"/>
      <c r="MNM129" s="516"/>
      <c r="MNN129" s="516"/>
      <c r="MNO129" s="516"/>
      <c r="MNP129" s="516"/>
      <c r="MNQ129" s="516"/>
      <c r="MNR129" s="516"/>
      <c r="MNS129" s="516"/>
      <c r="MNT129" s="516"/>
      <c r="MNU129" s="516"/>
      <c r="MNV129" s="516"/>
      <c r="MNW129" s="516"/>
      <c r="MNX129" s="516"/>
      <c r="MNY129" s="516"/>
      <c r="MNZ129" s="516"/>
      <c r="MOA129" s="516"/>
      <c r="MOB129" s="516"/>
      <c r="MOC129" s="516"/>
      <c r="MOD129" s="516"/>
      <c r="MOE129" s="516"/>
      <c r="MOF129" s="516"/>
      <c r="MOG129" s="516"/>
      <c r="MOH129" s="516"/>
      <c r="MOI129" s="516"/>
      <c r="MOJ129" s="516"/>
      <c r="MOK129" s="516"/>
      <c r="MOL129" s="516"/>
      <c r="MOM129" s="516"/>
      <c r="MON129" s="516"/>
      <c r="MOO129" s="516"/>
      <c r="MOP129" s="516"/>
      <c r="MOQ129" s="516"/>
      <c r="MOR129" s="516"/>
      <c r="MOS129" s="516"/>
      <c r="MOT129" s="516"/>
      <c r="MOU129" s="516"/>
      <c r="MOV129" s="516"/>
      <c r="MOW129" s="516"/>
      <c r="MOX129" s="516"/>
      <c r="MOY129" s="516"/>
      <c r="MOZ129" s="516"/>
      <c r="MPA129" s="516"/>
      <c r="MPB129" s="516"/>
      <c r="MPC129" s="516"/>
      <c r="MPD129" s="516"/>
      <c r="MPE129" s="516"/>
      <c r="MPF129" s="516"/>
      <c r="MPG129" s="516"/>
      <c r="MPH129" s="516"/>
      <c r="MPI129" s="516"/>
      <c r="MPJ129" s="516"/>
      <c r="MPK129" s="516"/>
      <c r="MPL129" s="516"/>
      <c r="MPM129" s="516"/>
      <c r="MPN129" s="516"/>
      <c r="MPO129" s="516"/>
      <c r="MPP129" s="516"/>
      <c r="MPQ129" s="516"/>
      <c r="MPR129" s="516"/>
      <c r="MPS129" s="516"/>
      <c r="MPT129" s="516"/>
      <c r="MPU129" s="516"/>
      <c r="MPV129" s="516"/>
      <c r="MPW129" s="516"/>
      <c r="MPX129" s="516"/>
      <c r="MPY129" s="516"/>
      <c r="MPZ129" s="516"/>
      <c r="MQA129" s="516"/>
      <c r="MQB129" s="516"/>
      <c r="MQC129" s="516"/>
      <c r="MQD129" s="516"/>
      <c r="MQE129" s="516"/>
      <c r="MQF129" s="516"/>
      <c r="MQG129" s="516"/>
      <c r="MQH129" s="516"/>
      <c r="MQI129" s="516"/>
      <c r="MQJ129" s="516"/>
      <c r="MQK129" s="516"/>
      <c r="MQL129" s="516"/>
      <c r="MQM129" s="516"/>
      <c r="MQN129" s="516"/>
      <c r="MQO129" s="516"/>
      <c r="MQP129" s="516"/>
      <c r="MQQ129" s="516"/>
      <c r="MQR129" s="516"/>
      <c r="MQS129" s="516"/>
      <c r="MQT129" s="516"/>
      <c r="MQU129" s="516"/>
      <c r="MQV129" s="516"/>
      <c r="MQW129" s="516"/>
      <c r="MQX129" s="516"/>
      <c r="MQY129" s="516"/>
      <c r="MQZ129" s="516"/>
      <c r="MRA129" s="516"/>
      <c r="MRB129" s="516"/>
      <c r="MRC129" s="516"/>
      <c r="MRD129" s="516"/>
      <c r="MRE129" s="516"/>
      <c r="MRF129" s="516"/>
      <c r="MRG129" s="516"/>
      <c r="MRH129" s="516"/>
      <c r="MRI129" s="516"/>
      <c r="MRJ129" s="516"/>
      <c r="MRK129" s="516"/>
      <c r="MRL129" s="516"/>
      <c r="MRM129" s="516"/>
      <c r="MRN129" s="516"/>
      <c r="MRO129" s="516"/>
      <c r="MRP129" s="516"/>
      <c r="MRQ129" s="516"/>
      <c r="MRR129" s="516"/>
      <c r="MRS129" s="516"/>
      <c r="MRT129" s="516"/>
      <c r="MRU129" s="516"/>
      <c r="MRV129" s="516"/>
      <c r="MRW129" s="516"/>
      <c r="MRX129" s="516"/>
      <c r="MRY129" s="516"/>
      <c r="MRZ129" s="516"/>
      <c r="MSA129" s="516"/>
      <c r="MSB129" s="516"/>
      <c r="MSC129" s="516"/>
      <c r="MSD129" s="516"/>
      <c r="MSE129" s="516"/>
      <c r="MSF129" s="516"/>
      <c r="MSG129" s="516"/>
      <c r="MSH129" s="516"/>
      <c r="MSI129" s="516"/>
      <c r="MSJ129" s="516"/>
      <c r="MSK129" s="516"/>
      <c r="MSL129" s="516"/>
      <c r="MSM129" s="516"/>
      <c r="MSN129" s="516"/>
      <c r="MSO129" s="516"/>
      <c r="MSP129" s="516"/>
      <c r="MSQ129" s="516"/>
      <c r="MSR129" s="516"/>
      <c r="MSS129" s="516"/>
      <c r="MST129" s="516"/>
      <c r="MSU129" s="516"/>
      <c r="MSV129" s="516"/>
      <c r="MSW129" s="516"/>
      <c r="MSX129" s="516"/>
      <c r="MSY129" s="516"/>
      <c r="MSZ129" s="516"/>
      <c r="MTA129" s="516"/>
      <c r="MTB129" s="516"/>
      <c r="MTC129" s="516"/>
      <c r="MTD129" s="516"/>
      <c r="MTE129" s="516"/>
      <c r="MTF129" s="516"/>
      <c r="MTG129" s="516"/>
      <c r="MTH129" s="516"/>
      <c r="MTI129" s="516"/>
      <c r="MTJ129" s="516"/>
      <c r="MTK129" s="516"/>
      <c r="MTL129" s="516"/>
      <c r="MTM129" s="516"/>
      <c r="MTN129" s="516"/>
      <c r="MTO129" s="516"/>
      <c r="MTP129" s="516"/>
      <c r="MTQ129" s="516"/>
      <c r="MTR129" s="516"/>
      <c r="MTS129" s="516"/>
      <c r="MTT129" s="516"/>
      <c r="MTU129" s="516"/>
      <c r="MTV129" s="516"/>
      <c r="MTW129" s="516"/>
      <c r="MTX129" s="516"/>
      <c r="MTY129" s="516"/>
      <c r="MTZ129" s="516"/>
      <c r="MUA129" s="516"/>
      <c r="MUB129" s="516"/>
      <c r="MUC129" s="516"/>
      <c r="MUD129" s="516"/>
      <c r="MUE129" s="516"/>
      <c r="MUF129" s="516"/>
      <c r="MUG129" s="516"/>
      <c r="MUH129" s="516"/>
      <c r="MUI129" s="516"/>
      <c r="MUJ129" s="516"/>
      <c r="MUK129" s="516"/>
      <c r="MUL129" s="516"/>
      <c r="MUM129" s="516"/>
      <c r="MUN129" s="516"/>
      <c r="MUO129" s="516"/>
      <c r="MUP129" s="516"/>
      <c r="MUQ129" s="516"/>
      <c r="MUR129" s="516"/>
      <c r="MUS129" s="516"/>
      <c r="MUT129" s="516"/>
      <c r="MUU129" s="516"/>
      <c r="MUV129" s="516"/>
      <c r="MUW129" s="516"/>
      <c r="MUX129" s="516"/>
      <c r="MUY129" s="516"/>
      <c r="MUZ129" s="516"/>
      <c r="MVA129" s="516"/>
      <c r="MVB129" s="516"/>
      <c r="MVC129" s="516"/>
      <c r="MVD129" s="516"/>
      <c r="MVE129" s="516"/>
      <c r="MVF129" s="516"/>
      <c r="MVG129" s="516"/>
      <c r="MVH129" s="516"/>
      <c r="MVI129" s="516"/>
      <c r="MVJ129" s="516"/>
      <c r="MVK129" s="516"/>
      <c r="MVL129" s="516"/>
      <c r="MVM129" s="516"/>
      <c r="MVN129" s="516"/>
      <c r="MVO129" s="516"/>
      <c r="MVP129" s="516"/>
      <c r="MVQ129" s="516"/>
      <c r="MVR129" s="516"/>
      <c r="MVS129" s="516"/>
      <c r="MVT129" s="516"/>
      <c r="MVU129" s="516"/>
      <c r="MVV129" s="516"/>
      <c r="MVW129" s="516"/>
      <c r="MVX129" s="516"/>
      <c r="MVY129" s="516"/>
      <c r="MVZ129" s="516"/>
      <c r="MWA129" s="516"/>
      <c r="MWB129" s="516"/>
      <c r="MWC129" s="516"/>
      <c r="MWD129" s="516"/>
      <c r="MWE129" s="516"/>
      <c r="MWF129" s="516"/>
      <c r="MWG129" s="516"/>
      <c r="MWH129" s="516"/>
      <c r="MWI129" s="516"/>
      <c r="MWJ129" s="516"/>
      <c r="MWK129" s="516"/>
      <c r="MWL129" s="516"/>
      <c r="MWM129" s="516"/>
      <c r="MWN129" s="516"/>
      <c r="MWO129" s="516"/>
      <c r="MWP129" s="516"/>
      <c r="MWQ129" s="516"/>
      <c r="MWR129" s="516"/>
      <c r="MWS129" s="516"/>
      <c r="MWT129" s="516"/>
      <c r="MWU129" s="516"/>
      <c r="MWV129" s="516"/>
      <c r="MWW129" s="516"/>
      <c r="MWX129" s="516"/>
      <c r="MWY129" s="516"/>
      <c r="MWZ129" s="516"/>
      <c r="MXA129" s="516"/>
      <c r="MXB129" s="516"/>
      <c r="MXC129" s="516"/>
      <c r="MXD129" s="516"/>
      <c r="MXE129" s="516"/>
      <c r="MXF129" s="516"/>
      <c r="MXG129" s="516"/>
      <c r="MXH129" s="516"/>
      <c r="MXI129" s="516"/>
      <c r="MXJ129" s="516"/>
      <c r="MXK129" s="516"/>
      <c r="MXL129" s="516"/>
      <c r="MXM129" s="516"/>
      <c r="MXN129" s="516"/>
      <c r="MXO129" s="516"/>
      <c r="MXP129" s="516"/>
      <c r="MXQ129" s="516"/>
      <c r="MXR129" s="516"/>
      <c r="MXS129" s="516"/>
      <c r="MXT129" s="516"/>
      <c r="MXU129" s="516"/>
      <c r="MXV129" s="516"/>
      <c r="MXW129" s="516"/>
      <c r="MXX129" s="516"/>
      <c r="MXY129" s="516"/>
      <c r="MXZ129" s="516"/>
      <c r="MYA129" s="516"/>
      <c r="MYB129" s="516"/>
      <c r="MYC129" s="516"/>
      <c r="MYD129" s="516"/>
      <c r="MYE129" s="516"/>
      <c r="MYF129" s="516"/>
      <c r="MYG129" s="516"/>
      <c r="MYH129" s="516"/>
      <c r="MYI129" s="516"/>
      <c r="MYJ129" s="516"/>
      <c r="MYK129" s="516"/>
      <c r="MYL129" s="516"/>
      <c r="MYM129" s="516"/>
      <c r="MYN129" s="516"/>
      <c r="MYO129" s="516"/>
      <c r="MYP129" s="516"/>
      <c r="MYQ129" s="516"/>
      <c r="MYR129" s="516"/>
      <c r="MYS129" s="516"/>
      <c r="MYT129" s="516"/>
      <c r="MYU129" s="516"/>
      <c r="MYV129" s="516"/>
      <c r="MYW129" s="516"/>
      <c r="MYX129" s="516"/>
      <c r="MYY129" s="516"/>
      <c r="MYZ129" s="516"/>
      <c r="MZA129" s="516"/>
      <c r="MZB129" s="516"/>
      <c r="MZC129" s="516"/>
      <c r="MZD129" s="516"/>
      <c r="MZE129" s="516"/>
      <c r="MZF129" s="516"/>
      <c r="MZG129" s="516"/>
      <c r="MZH129" s="516"/>
      <c r="MZI129" s="516"/>
      <c r="MZJ129" s="516"/>
      <c r="MZK129" s="516"/>
      <c r="MZL129" s="516"/>
      <c r="MZM129" s="516"/>
      <c r="MZN129" s="516"/>
      <c r="MZO129" s="516"/>
      <c r="MZP129" s="516"/>
      <c r="MZQ129" s="516"/>
      <c r="MZR129" s="516"/>
      <c r="MZS129" s="516"/>
      <c r="MZT129" s="516"/>
      <c r="MZU129" s="516"/>
      <c r="MZV129" s="516"/>
      <c r="MZW129" s="516"/>
      <c r="MZX129" s="516"/>
      <c r="MZY129" s="516"/>
      <c r="MZZ129" s="516"/>
      <c r="NAA129" s="516"/>
      <c r="NAB129" s="516"/>
      <c r="NAC129" s="516"/>
      <c r="NAD129" s="516"/>
      <c r="NAE129" s="516"/>
      <c r="NAF129" s="516"/>
      <c r="NAG129" s="516"/>
      <c r="NAH129" s="516"/>
      <c r="NAI129" s="516"/>
      <c r="NAJ129" s="516"/>
      <c r="NAK129" s="516"/>
      <c r="NAL129" s="516"/>
      <c r="NAM129" s="516"/>
      <c r="NAN129" s="516"/>
      <c r="NAO129" s="516"/>
      <c r="NAP129" s="516"/>
      <c r="NAQ129" s="516"/>
      <c r="NAR129" s="516"/>
      <c r="NAS129" s="516"/>
      <c r="NAT129" s="516"/>
      <c r="NAU129" s="516"/>
      <c r="NAV129" s="516"/>
      <c r="NAW129" s="516"/>
      <c r="NAX129" s="516"/>
      <c r="NAY129" s="516"/>
      <c r="NAZ129" s="516"/>
      <c r="NBA129" s="516"/>
      <c r="NBB129" s="516"/>
      <c r="NBC129" s="516"/>
      <c r="NBD129" s="516"/>
      <c r="NBE129" s="516"/>
      <c r="NBF129" s="516"/>
      <c r="NBG129" s="516"/>
      <c r="NBH129" s="516"/>
      <c r="NBI129" s="516"/>
      <c r="NBJ129" s="516"/>
      <c r="NBK129" s="516"/>
      <c r="NBL129" s="516"/>
      <c r="NBM129" s="516"/>
      <c r="NBN129" s="516"/>
      <c r="NBO129" s="516"/>
      <c r="NBP129" s="516"/>
      <c r="NBQ129" s="516"/>
      <c r="NBR129" s="516"/>
      <c r="NBS129" s="516"/>
      <c r="NBT129" s="516"/>
      <c r="NBU129" s="516"/>
      <c r="NBV129" s="516"/>
      <c r="NBW129" s="516"/>
      <c r="NBX129" s="516"/>
      <c r="NBY129" s="516"/>
      <c r="NBZ129" s="516"/>
      <c r="NCA129" s="516"/>
      <c r="NCB129" s="516"/>
      <c r="NCC129" s="516"/>
      <c r="NCD129" s="516"/>
      <c r="NCE129" s="516"/>
      <c r="NCF129" s="516"/>
      <c r="NCG129" s="516"/>
      <c r="NCH129" s="516"/>
      <c r="NCI129" s="516"/>
      <c r="NCJ129" s="516"/>
      <c r="NCK129" s="516"/>
      <c r="NCL129" s="516"/>
      <c r="NCM129" s="516"/>
      <c r="NCN129" s="516"/>
      <c r="NCO129" s="516"/>
      <c r="NCP129" s="516"/>
      <c r="NCQ129" s="516"/>
      <c r="NCR129" s="516"/>
      <c r="NCS129" s="516"/>
      <c r="NCT129" s="516"/>
      <c r="NCU129" s="516"/>
      <c r="NCV129" s="516"/>
      <c r="NCW129" s="516"/>
      <c r="NCX129" s="516"/>
      <c r="NCY129" s="516"/>
      <c r="NCZ129" s="516"/>
      <c r="NDA129" s="516"/>
      <c r="NDB129" s="516"/>
      <c r="NDC129" s="516"/>
      <c r="NDD129" s="516"/>
      <c r="NDE129" s="516"/>
      <c r="NDF129" s="516"/>
      <c r="NDG129" s="516"/>
      <c r="NDH129" s="516"/>
      <c r="NDI129" s="516"/>
      <c r="NDJ129" s="516"/>
      <c r="NDK129" s="516"/>
      <c r="NDL129" s="516"/>
      <c r="NDM129" s="516"/>
      <c r="NDN129" s="516"/>
      <c r="NDO129" s="516"/>
      <c r="NDP129" s="516"/>
      <c r="NDQ129" s="516"/>
      <c r="NDR129" s="516"/>
      <c r="NDS129" s="516"/>
      <c r="NDT129" s="516"/>
      <c r="NDU129" s="516"/>
      <c r="NDV129" s="516"/>
      <c r="NDW129" s="516"/>
      <c r="NDX129" s="516"/>
      <c r="NDY129" s="516"/>
      <c r="NDZ129" s="516"/>
      <c r="NEA129" s="516"/>
      <c r="NEB129" s="516"/>
      <c r="NEC129" s="516"/>
      <c r="NED129" s="516"/>
      <c r="NEE129" s="516"/>
      <c r="NEF129" s="516"/>
      <c r="NEG129" s="516"/>
      <c r="NEH129" s="516"/>
      <c r="NEI129" s="516"/>
      <c r="NEJ129" s="516"/>
      <c r="NEK129" s="516"/>
      <c r="NEL129" s="516"/>
      <c r="NEM129" s="516"/>
      <c r="NEN129" s="516"/>
      <c r="NEO129" s="516"/>
      <c r="NEP129" s="516"/>
      <c r="NEQ129" s="516"/>
      <c r="NER129" s="516"/>
      <c r="NES129" s="516"/>
      <c r="NET129" s="516"/>
      <c r="NEU129" s="516"/>
      <c r="NEV129" s="516"/>
      <c r="NEW129" s="516"/>
      <c r="NEX129" s="516"/>
      <c r="NEY129" s="516"/>
      <c r="NEZ129" s="516"/>
      <c r="NFA129" s="516"/>
      <c r="NFB129" s="516"/>
      <c r="NFC129" s="516"/>
      <c r="NFD129" s="516"/>
      <c r="NFE129" s="516"/>
      <c r="NFF129" s="516"/>
      <c r="NFG129" s="516"/>
      <c r="NFH129" s="516"/>
      <c r="NFI129" s="516"/>
      <c r="NFJ129" s="516"/>
      <c r="NFK129" s="516"/>
      <c r="NFL129" s="516"/>
      <c r="NFM129" s="516"/>
      <c r="NFN129" s="516"/>
      <c r="NFO129" s="516"/>
      <c r="NFP129" s="516"/>
      <c r="NFQ129" s="516"/>
      <c r="NFR129" s="516"/>
      <c r="NFS129" s="516"/>
      <c r="NFT129" s="516"/>
      <c r="NFU129" s="516"/>
      <c r="NFV129" s="516"/>
      <c r="NFW129" s="516"/>
      <c r="NFX129" s="516"/>
      <c r="NFY129" s="516"/>
      <c r="NFZ129" s="516"/>
      <c r="NGA129" s="516"/>
      <c r="NGB129" s="516"/>
      <c r="NGC129" s="516"/>
      <c r="NGD129" s="516"/>
      <c r="NGE129" s="516"/>
      <c r="NGF129" s="516"/>
      <c r="NGG129" s="516"/>
      <c r="NGH129" s="516"/>
      <c r="NGI129" s="516"/>
      <c r="NGJ129" s="516"/>
      <c r="NGK129" s="516"/>
      <c r="NGL129" s="516"/>
      <c r="NGM129" s="516"/>
      <c r="NGN129" s="516"/>
      <c r="NGO129" s="516"/>
      <c r="NGP129" s="516"/>
      <c r="NGQ129" s="516"/>
      <c r="NGR129" s="516"/>
      <c r="NGS129" s="516"/>
      <c r="NGT129" s="516"/>
      <c r="NGU129" s="516"/>
      <c r="NGV129" s="516"/>
      <c r="NGW129" s="516"/>
      <c r="NGX129" s="516"/>
      <c r="NGY129" s="516"/>
      <c r="NGZ129" s="516"/>
      <c r="NHA129" s="516"/>
      <c r="NHB129" s="516"/>
      <c r="NHC129" s="516"/>
      <c r="NHD129" s="516"/>
      <c r="NHE129" s="516"/>
      <c r="NHF129" s="516"/>
      <c r="NHG129" s="516"/>
      <c r="NHH129" s="516"/>
      <c r="NHI129" s="516"/>
      <c r="NHJ129" s="516"/>
      <c r="NHK129" s="516"/>
      <c r="NHL129" s="516"/>
      <c r="NHM129" s="516"/>
      <c r="NHN129" s="516"/>
      <c r="NHO129" s="516"/>
      <c r="NHP129" s="516"/>
      <c r="NHQ129" s="516"/>
      <c r="NHR129" s="516"/>
      <c r="NHS129" s="516"/>
      <c r="NHT129" s="516"/>
      <c r="NHU129" s="516"/>
      <c r="NHV129" s="516"/>
      <c r="NHW129" s="516"/>
      <c r="NHX129" s="516"/>
      <c r="NHY129" s="516"/>
      <c r="NHZ129" s="516"/>
      <c r="NIA129" s="516"/>
      <c r="NIB129" s="516"/>
      <c r="NIC129" s="516"/>
      <c r="NID129" s="516"/>
      <c r="NIE129" s="516"/>
      <c r="NIF129" s="516"/>
      <c r="NIG129" s="516"/>
      <c r="NIH129" s="516"/>
      <c r="NII129" s="516"/>
      <c r="NIJ129" s="516"/>
      <c r="NIK129" s="516"/>
      <c r="NIL129" s="516"/>
      <c r="NIM129" s="516"/>
      <c r="NIN129" s="516"/>
      <c r="NIO129" s="516"/>
      <c r="NIP129" s="516"/>
      <c r="NIQ129" s="516"/>
      <c r="NIR129" s="516"/>
      <c r="NIS129" s="516"/>
      <c r="NIT129" s="516"/>
      <c r="NIU129" s="516"/>
      <c r="NIV129" s="516"/>
      <c r="NIW129" s="516"/>
      <c r="NIX129" s="516"/>
      <c r="NIY129" s="516"/>
      <c r="NIZ129" s="516"/>
      <c r="NJA129" s="516"/>
      <c r="NJB129" s="516"/>
      <c r="NJC129" s="516"/>
      <c r="NJD129" s="516"/>
      <c r="NJE129" s="516"/>
      <c r="NJF129" s="516"/>
      <c r="NJG129" s="516"/>
      <c r="NJH129" s="516"/>
      <c r="NJI129" s="516"/>
      <c r="NJJ129" s="516"/>
      <c r="NJK129" s="516"/>
      <c r="NJL129" s="516"/>
      <c r="NJM129" s="516"/>
      <c r="NJN129" s="516"/>
      <c r="NJO129" s="516"/>
      <c r="NJP129" s="516"/>
      <c r="NJQ129" s="516"/>
      <c r="NJR129" s="516"/>
      <c r="NJS129" s="516"/>
      <c r="NJT129" s="516"/>
      <c r="NJU129" s="516"/>
      <c r="NJV129" s="516"/>
      <c r="NJW129" s="516"/>
      <c r="NJX129" s="516"/>
      <c r="NJY129" s="516"/>
      <c r="NJZ129" s="516"/>
      <c r="NKA129" s="516"/>
      <c r="NKB129" s="516"/>
      <c r="NKC129" s="516"/>
      <c r="NKD129" s="516"/>
      <c r="NKE129" s="516"/>
      <c r="NKF129" s="516"/>
      <c r="NKG129" s="516"/>
      <c r="NKH129" s="516"/>
      <c r="NKI129" s="516"/>
      <c r="NKJ129" s="516"/>
      <c r="NKK129" s="516"/>
      <c r="NKL129" s="516"/>
      <c r="NKM129" s="516"/>
      <c r="NKN129" s="516"/>
      <c r="NKO129" s="516"/>
      <c r="NKP129" s="516"/>
      <c r="NKQ129" s="516"/>
      <c r="NKR129" s="516"/>
      <c r="NKS129" s="516"/>
      <c r="NKT129" s="516"/>
      <c r="NKU129" s="516"/>
      <c r="NKV129" s="516"/>
      <c r="NKW129" s="516"/>
      <c r="NKX129" s="516"/>
      <c r="NKY129" s="516"/>
      <c r="NKZ129" s="516"/>
      <c r="NLA129" s="516"/>
      <c r="NLB129" s="516"/>
      <c r="NLC129" s="516"/>
      <c r="NLD129" s="516"/>
      <c r="NLE129" s="516"/>
      <c r="NLF129" s="516"/>
      <c r="NLG129" s="516"/>
      <c r="NLH129" s="516"/>
      <c r="NLI129" s="516"/>
      <c r="NLJ129" s="516"/>
      <c r="NLK129" s="516"/>
      <c r="NLL129" s="516"/>
      <c r="NLM129" s="516"/>
      <c r="NLN129" s="516"/>
      <c r="NLO129" s="516"/>
      <c r="NLP129" s="516"/>
      <c r="NLQ129" s="516"/>
      <c r="NLR129" s="516"/>
      <c r="NLS129" s="516"/>
      <c r="NLT129" s="516"/>
      <c r="NLU129" s="516"/>
      <c r="NLV129" s="516"/>
      <c r="NLW129" s="516"/>
      <c r="NLX129" s="516"/>
      <c r="NLY129" s="516"/>
      <c r="NLZ129" s="516"/>
      <c r="NMA129" s="516"/>
      <c r="NMB129" s="516"/>
      <c r="NMC129" s="516"/>
      <c r="NMD129" s="516"/>
      <c r="NME129" s="516"/>
      <c r="NMF129" s="516"/>
      <c r="NMG129" s="516"/>
      <c r="NMH129" s="516"/>
      <c r="NMI129" s="516"/>
      <c r="NMJ129" s="516"/>
      <c r="NMK129" s="516"/>
      <c r="NML129" s="516"/>
      <c r="NMM129" s="516"/>
      <c r="NMN129" s="516"/>
      <c r="NMO129" s="516"/>
      <c r="NMP129" s="516"/>
      <c r="NMQ129" s="516"/>
      <c r="NMR129" s="516"/>
      <c r="NMS129" s="516"/>
      <c r="NMT129" s="516"/>
      <c r="NMU129" s="516"/>
      <c r="NMV129" s="516"/>
      <c r="NMW129" s="516"/>
      <c r="NMX129" s="516"/>
      <c r="NMY129" s="516"/>
      <c r="NMZ129" s="516"/>
      <c r="NNA129" s="516"/>
      <c r="NNB129" s="516"/>
      <c r="NNC129" s="516"/>
      <c r="NND129" s="516"/>
      <c r="NNE129" s="516"/>
      <c r="NNF129" s="516"/>
      <c r="NNG129" s="516"/>
      <c r="NNH129" s="516"/>
      <c r="NNI129" s="516"/>
      <c r="NNJ129" s="516"/>
      <c r="NNK129" s="516"/>
      <c r="NNL129" s="516"/>
      <c r="NNM129" s="516"/>
      <c r="NNN129" s="516"/>
      <c r="NNO129" s="516"/>
      <c r="NNP129" s="516"/>
      <c r="NNQ129" s="516"/>
      <c r="NNR129" s="516"/>
      <c r="NNS129" s="516"/>
      <c r="NNT129" s="516"/>
      <c r="NNU129" s="516"/>
      <c r="NNV129" s="516"/>
      <c r="NNW129" s="516"/>
      <c r="NNX129" s="516"/>
      <c r="NNY129" s="516"/>
      <c r="NNZ129" s="516"/>
      <c r="NOA129" s="516"/>
      <c r="NOB129" s="516"/>
      <c r="NOC129" s="516"/>
      <c r="NOD129" s="516"/>
      <c r="NOE129" s="516"/>
      <c r="NOF129" s="516"/>
      <c r="NOG129" s="516"/>
      <c r="NOH129" s="516"/>
      <c r="NOI129" s="516"/>
      <c r="NOJ129" s="516"/>
      <c r="NOK129" s="516"/>
      <c r="NOL129" s="516"/>
      <c r="NOM129" s="516"/>
      <c r="NON129" s="516"/>
      <c r="NOO129" s="516"/>
      <c r="NOP129" s="516"/>
      <c r="NOQ129" s="516"/>
      <c r="NOR129" s="516"/>
      <c r="NOS129" s="516"/>
      <c r="NOT129" s="516"/>
      <c r="NOU129" s="516"/>
      <c r="NOV129" s="516"/>
      <c r="NOW129" s="516"/>
      <c r="NOX129" s="516"/>
      <c r="NOY129" s="516"/>
      <c r="NOZ129" s="516"/>
      <c r="NPA129" s="516"/>
      <c r="NPB129" s="516"/>
      <c r="NPC129" s="516"/>
      <c r="NPD129" s="516"/>
      <c r="NPE129" s="516"/>
      <c r="NPF129" s="516"/>
      <c r="NPG129" s="516"/>
      <c r="NPH129" s="516"/>
      <c r="NPI129" s="516"/>
      <c r="NPJ129" s="516"/>
      <c r="NPK129" s="516"/>
      <c r="NPL129" s="516"/>
      <c r="NPM129" s="516"/>
      <c r="NPN129" s="516"/>
      <c r="NPO129" s="516"/>
      <c r="NPP129" s="516"/>
      <c r="NPQ129" s="516"/>
      <c r="NPR129" s="516"/>
      <c r="NPS129" s="516"/>
      <c r="NPT129" s="516"/>
      <c r="NPU129" s="516"/>
      <c r="NPV129" s="516"/>
      <c r="NPW129" s="516"/>
      <c r="NPX129" s="516"/>
      <c r="NPY129" s="516"/>
      <c r="NPZ129" s="516"/>
      <c r="NQA129" s="516"/>
      <c r="NQB129" s="516"/>
      <c r="NQC129" s="516"/>
      <c r="NQD129" s="516"/>
      <c r="NQE129" s="516"/>
      <c r="NQF129" s="516"/>
      <c r="NQG129" s="516"/>
      <c r="NQH129" s="516"/>
      <c r="NQI129" s="516"/>
      <c r="NQJ129" s="516"/>
      <c r="NQK129" s="516"/>
      <c r="NQL129" s="516"/>
      <c r="NQM129" s="516"/>
      <c r="NQN129" s="516"/>
      <c r="NQO129" s="516"/>
      <c r="NQP129" s="516"/>
      <c r="NQQ129" s="516"/>
      <c r="NQR129" s="516"/>
      <c r="NQS129" s="516"/>
      <c r="NQT129" s="516"/>
      <c r="NQU129" s="516"/>
      <c r="NQV129" s="516"/>
      <c r="NQW129" s="516"/>
      <c r="NQX129" s="516"/>
      <c r="NQY129" s="516"/>
      <c r="NQZ129" s="516"/>
      <c r="NRA129" s="516"/>
      <c r="NRB129" s="516"/>
      <c r="NRC129" s="516"/>
      <c r="NRD129" s="516"/>
      <c r="NRE129" s="516"/>
      <c r="NRF129" s="516"/>
      <c r="NRG129" s="516"/>
      <c r="NRH129" s="516"/>
      <c r="NRI129" s="516"/>
      <c r="NRJ129" s="516"/>
      <c r="NRK129" s="516"/>
      <c r="NRL129" s="516"/>
      <c r="NRM129" s="516"/>
      <c r="NRN129" s="516"/>
      <c r="NRO129" s="516"/>
      <c r="NRP129" s="516"/>
      <c r="NRQ129" s="516"/>
      <c r="NRR129" s="516"/>
      <c r="NRS129" s="516"/>
      <c r="NRT129" s="516"/>
      <c r="NRU129" s="516"/>
      <c r="NRV129" s="516"/>
      <c r="NRW129" s="516"/>
      <c r="NRX129" s="516"/>
      <c r="NRY129" s="516"/>
      <c r="NRZ129" s="516"/>
      <c r="NSA129" s="516"/>
      <c r="NSB129" s="516"/>
      <c r="NSC129" s="516"/>
      <c r="NSD129" s="516"/>
      <c r="NSE129" s="516"/>
      <c r="NSF129" s="516"/>
      <c r="NSG129" s="516"/>
      <c r="NSH129" s="516"/>
      <c r="NSI129" s="516"/>
      <c r="NSJ129" s="516"/>
      <c r="NSK129" s="516"/>
      <c r="NSL129" s="516"/>
      <c r="NSM129" s="516"/>
      <c r="NSN129" s="516"/>
      <c r="NSO129" s="516"/>
      <c r="NSP129" s="516"/>
      <c r="NSQ129" s="516"/>
      <c r="NSR129" s="516"/>
      <c r="NSS129" s="516"/>
      <c r="NST129" s="516"/>
      <c r="NSU129" s="516"/>
      <c r="NSV129" s="516"/>
      <c r="NSW129" s="516"/>
      <c r="NSX129" s="516"/>
      <c r="NSY129" s="516"/>
      <c r="NSZ129" s="516"/>
      <c r="NTA129" s="516"/>
      <c r="NTB129" s="516"/>
      <c r="NTC129" s="516"/>
      <c r="NTD129" s="516"/>
      <c r="NTE129" s="516"/>
      <c r="NTF129" s="516"/>
      <c r="NTG129" s="516"/>
      <c r="NTH129" s="516"/>
      <c r="NTI129" s="516"/>
      <c r="NTJ129" s="516"/>
      <c r="NTK129" s="516"/>
      <c r="NTL129" s="516"/>
      <c r="NTM129" s="516"/>
      <c r="NTN129" s="516"/>
      <c r="NTO129" s="516"/>
      <c r="NTP129" s="516"/>
      <c r="NTQ129" s="516"/>
      <c r="NTR129" s="516"/>
      <c r="NTS129" s="516"/>
      <c r="NTT129" s="516"/>
      <c r="NTU129" s="516"/>
      <c r="NTV129" s="516"/>
      <c r="NTW129" s="516"/>
      <c r="NTX129" s="516"/>
      <c r="NTY129" s="516"/>
      <c r="NTZ129" s="516"/>
      <c r="NUA129" s="516"/>
      <c r="NUB129" s="516"/>
      <c r="NUC129" s="516"/>
      <c r="NUD129" s="516"/>
      <c r="NUE129" s="516"/>
      <c r="NUF129" s="516"/>
      <c r="NUG129" s="516"/>
      <c r="NUH129" s="516"/>
      <c r="NUI129" s="516"/>
      <c r="NUJ129" s="516"/>
      <c r="NUK129" s="516"/>
      <c r="NUL129" s="516"/>
      <c r="NUM129" s="516"/>
      <c r="NUN129" s="516"/>
      <c r="NUO129" s="516"/>
      <c r="NUP129" s="516"/>
      <c r="NUQ129" s="516"/>
      <c r="NUR129" s="516"/>
      <c r="NUS129" s="516"/>
      <c r="NUT129" s="516"/>
      <c r="NUU129" s="516"/>
      <c r="NUV129" s="516"/>
      <c r="NUW129" s="516"/>
      <c r="NUX129" s="516"/>
      <c r="NUY129" s="516"/>
      <c r="NUZ129" s="516"/>
      <c r="NVA129" s="516"/>
      <c r="NVB129" s="516"/>
      <c r="NVC129" s="516"/>
      <c r="NVD129" s="516"/>
      <c r="NVE129" s="516"/>
      <c r="NVF129" s="516"/>
      <c r="NVG129" s="516"/>
      <c r="NVH129" s="516"/>
      <c r="NVI129" s="516"/>
      <c r="NVJ129" s="516"/>
      <c r="NVK129" s="516"/>
      <c r="NVL129" s="516"/>
      <c r="NVM129" s="516"/>
      <c r="NVN129" s="516"/>
      <c r="NVO129" s="516"/>
      <c r="NVP129" s="516"/>
      <c r="NVQ129" s="516"/>
      <c r="NVR129" s="516"/>
      <c r="NVS129" s="516"/>
      <c r="NVT129" s="516"/>
      <c r="NVU129" s="516"/>
      <c r="NVV129" s="516"/>
      <c r="NVW129" s="516"/>
      <c r="NVX129" s="516"/>
      <c r="NVY129" s="516"/>
      <c r="NVZ129" s="516"/>
      <c r="NWA129" s="516"/>
      <c r="NWB129" s="516"/>
      <c r="NWC129" s="516"/>
      <c r="NWD129" s="516"/>
      <c r="NWE129" s="516"/>
      <c r="NWF129" s="516"/>
      <c r="NWG129" s="516"/>
      <c r="NWH129" s="516"/>
      <c r="NWI129" s="516"/>
      <c r="NWJ129" s="516"/>
      <c r="NWK129" s="516"/>
      <c r="NWL129" s="516"/>
      <c r="NWM129" s="516"/>
      <c r="NWN129" s="516"/>
      <c r="NWO129" s="516"/>
      <c r="NWP129" s="516"/>
      <c r="NWQ129" s="516"/>
      <c r="NWR129" s="516"/>
      <c r="NWS129" s="516"/>
      <c r="NWT129" s="516"/>
      <c r="NWU129" s="516"/>
      <c r="NWV129" s="516"/>
      <c r="NWW129" s="516"/>
      <c r="NWX129" s="516"/>
      <c r="NWY129" s="516"/>
      <c r="NWZ129" s="516"/>
      <c r="NXA129" s="516"/>
      <c r="NXB129" s="516"/>
      <c r="NXC129" s="516"/>
      <c r="NXD129" s="516"/>
      <c r="NXE129" s="516"/>
      <c r="NXF129" s="516"/>
      <c r="NXG129" s="516"/>
      <c r="NXH129" s="516"/>
      <c r="NXI129" s="516"/>
      <c r="NXJ129" s="516"/>
      <c r="NXK129" s="516"/>
      <c r="NXL129" s="516"/>
      <c r="NXM129" s="516"/>
      <c r="NXN129" s="516"/>
      <c r="NXO129" s="516"/>
      <c r="NXP129" s="516"/>
      <c r="NXQ129" s="516"/>
      <c r="NXR129" s="516"/>
      <c r="NXS129" s="516"/>
      <c r="NXT129" s="516"/>
      <c r="NXU129" s="516"/>
      <c r="NXV129" s="516"/>
      <c r="NXW129" s="516"/>
      <c r="NXX129" s="516"/>
      <c r="NXY129" s="516"/>
      <c r="NXZ129" s="516"/>
      <c r="NYA129" s="516"/>
      <c r="NYB129" s="516"/>
      <c r="NYC129" s="516"/>
      <c r="NYD129" s="516"/>
      <c r="NYE129" s="516"/>
      <c r="NYF129" s="516"/>
      <c r="NYG129" s="516"/>
      <c r="NYH129" s="516"/>
      <c r="NYI129" s="516"/>
      <c r="NYJ129" s="516"/>
      <c r="NYK129" s="516"/>
      <c r="NYL129" s="516"/>
      <c r="NYM129" s="516"/>
      <c r="NYN129" s="516"/>
      <c r="NYO129" s="516"/>
      <c r="NYP129" s="516"/>
      <c r="NYQ129" s="516"/>
      <c r="NYR129" s="516"/>
      <c r="NYS129" s="516"/>
      <c r="NYT129" s="516"/>
      <c r="NYU129" s="516"/>
      <c r="NYV129" s="516"/>
      <c r="NYW129" s="516"/>
      <c r="NYX129" s="516"/>
      <c r="NYY129" s="516"/>
      <c r="NYZ129" s="516"/>
      <c r="NZA129" s="516"/>
      <c r="NZB129" s="516"/>
      <c r="NZC129" s="516"/>
      <c r="NZD129" s="516"/>
      <c r="NZE129" s="516"/>
      <c r="NZF129" s="516"/>
      <c r="NZG129" s="516"/>
      <c r="NZH129" s="516"/>
      <c r="NZI129" s="516"/>
      <c r="NZJ129" s="516"/>
      <c r="NZK129" s="516"/>
      <c r="NZL129" s="516"/>
      <c r="NZM129" s="516"/>
      <c r="NZN129" s="516"/>
      <c r="NZO129" s="516"/>
      <c r="NZP129" s="516"/>
      <c r="NZQ129" s="516"/>
      <c r="NZR129" s="516"/>
      <c r="NZS129" s="516"/>
      <c r="NZT129" s="516"/>
      <c r="NZU129" s="516"/>
      <c r="NZV129" s="516"/>
      <c r="NZW129" s="516"/>
      <c r="NZX129" s="516"/>
      <c r="NZY129" s="516"/>
      <c r="NZZ129" s="516"/>
      <c r="OAA129" s="516"/>
      <c r="OAB129" s="516"/>
      <c r="OAC129" s="516"/>
      <c r="OAD129" s="516"/>
      <c r="OAE129" s="516"/>
      <c r="OAF129" s="516"/>
      <c r="OAG129" s="516"/>
      <c r="OAH129" s="516"/>
      <c r="OAI129" s="516"/>
      <c r="OAJ129" s="516"/>
      <c r="OAK129" s="516"/>
      <c r="OAL129" s="516"/>
      <c r="OAM129" s="516"/>
      <c r="OAN129" s="516"/>
      <c r="OAO129" s="516"/>
      <c r="OAP129" s="516"/>
      <c r="OAQ129" s="516"/>
      <c r="OAR129" s="516"/>
      <c r="OAS129" s="516"/>
      <c r="OAT129" s="516"/>
      <c r="OAU129" s="516"/>
      <c r="OAV129" s="516"/>
      <c r="OAW129" s="516"/>
      <c r="OAX129" s="516"/>
      <c r="OAY129" s="516"/>
      <c r="OAZ129" s="516"/>
      <c r="OBA129" s="516"/>
      <c r="OBB129" s="516"/>
      <c r="OBC129" s="516"/>
      <c r="OBD129" s="516"/>
      <c r="OBE129" s="516"/>
      <c r="OBF129" s="516"/>
      <c r="OBG129" s="516"/>
      <c r="OBH129" s="516"/>
      <c r="OBI129" s="516"/>
      <c r="OBJ129" s="516"/>
      <c r="OBK129" s="516"/>
      <c r="OBL129" s="516"/>
      <c r="OBM129" s="516"/>
      <c r="OBN129" s="516"/>
      <c r="OBO129" s="516"/>
      <c r="OBP129" s="516"/>
      <c r="OBQ129" s="516"/>
      <c r="OBR129" s="516"/>
      <c r="OBS129" s="516"/>
      <c r="OBT129" s="516"/>
      <c r="OBU129" s="516"/>
      <c r="OBV129" s="516"/>
      <c r="OBW129" s="516"/>
      <c r="OBX129" s="516"/>
      <c r="OBY129" s="516"/>
      <c r="OBZ129" s="516"/>
      <c r="OCA129" s="516"/>
      <c r="OCB129" s="516"/>
      <c r="OCC129" s="516"/>
      <c r="OCD129" s="516"/>
      <c r="OCE129" s="516"/>
      <c r="OCF129" s="516"/>
      <c r="OCG129" s="516"/>
      <c r="OCH129" s="516"/>
      <c r="OCI129" s="516"/>
      <c r="OCJ129" s="516"/>
      <c r="OCK129" s="516"/>
      <c r="OCL129" s="516"/>
      <c r="OCM129" s="516"/>
      <c r="OCN129" s="516"/>
      <c r="OCO129" s="516"/>
      <c r="OCP129" s="516"/>
      <c r="OCQ129" s="516"/>
      <c r="OCR129" s="516"/>
      <c r="OCS129" s="516"/>
      <c r="OCT129" s="516"/>
      <c r="OCU129" s="516"/>
      <c r="OCV129" s="516"/>
      <c r="OCW129" s="516"/>
      <c r="OCX129" s="516"/>
      <c r="OCY129" s="516"/>
      <c r="OCZ129" s="516"/>
      <c r="ODA129" s="516"/>
      <c r="ODB129" s="516"/>
      <c r="ODC129" s="516"/>
      <c r="ODD129" s="516"/>
      <c r="ODE129" s="516"/>
      <c r="ODF129" s="516"/>
      <c r="ODG129" s="516"/>
      <c r="ODH129" s="516"/>
      <c r="ODI129" s="516"/>
      <c r="ODJ129" s="516"/>
      <c r="ODK129" s="516"/>
      <c r="ODL129" s="516"/>
      <c r="ODM129" s="516"/>
      <c r="ODN129" s="516"/>
      <c r="ODO129" s="516"/>
      <c r="ODP129" s="516"/>
      <c r="ODQ129" s="516"/>
      <c r="ODR129" s="516"/>
      <c r="ODS129" s="516"/>
      <c r="ODT129" s="516"/>
      <c r="ODU129" s="516"/>
      <c r="ODV129" s="516"/>
      <c r="ODW129" s="516"/>
      <c r="ODX129" s="516"/>
      <c r="ODY129" s="516"/>
      <c r="ODZ129" s="516"/>
      <c r="OEA129" s="516"/>
      <c r="OEB129" s="516"/>
      <c r="OEC129" s="516"/>
      <c r="OED129" s="516"/>
      <c r="OEE129" s="516"/>
      <c r="OEF129" s="516"/>
      <c r="OEG129" s="516"/>
      <c r="OEH129" s="516"/>
      <c r="OEI129" s="516"/>
      <c r="OEJ129" s="516"/>
      <c r="OEK129" s="516"/>
      <c r="OEL129" s="516"/>
      <c r="OEM129" s="516"/>
      <c r="OEN129" s="516"/>
      <c r="OEO129" s="516"/>
      <c r="OEP129" s="516"/>
      <c r="OEQ129" s="516"/>
      <c r="OER129" s="516"/>
      <c r="OES129" s="516"/>
      <c r="OET129" s="516"/>
      <c r="OEU129" s="516"/>
      <c r="OEV129" s="516"/>
      <c r="OEW129" s="516"/>
      <c r="OEX129" s="516"/>
      <c r="OEY129" s="516"/>
      <c r="OEZ129" s="516"/>
      <c r="OFA129" s="516"/>
      <c r="OFB129" s="516"/>
      <c r="OFC129" s="516"/>
      <c r="OFD129" s="516"/>
      <c r="OFE129" s="516"/>
      <c r="OFF129" s="516"/>
      <c r="OFG129" s="516"/>
      <c r="OFH129" s="516"/>
      <c r="OFI129" s="516"/>
      <c r="OFJ129" s="516"/>
      <c r="OFK129" s="516"/>
      <c r="OFL129" s="516"/>
      <c r="OFM129" s="516"/>
      <c r="OFN129" s="516"/>
      <c r="OFO129" s="516"/>
      <c r="OFP129" s="516"/>
      <c r="OFQ129" s="516"/>
      <c r="OFR129" s="516"/>
      <c r="OFS129" s="516"/>
      <c r="OFT129" s="516"/>
      <c r="OFU129" s="516"/>
      <c r="OFV129" s="516"/>
      <c r="OFW129" s="516"/>
      <c r="OFX129" s="516"/>
      <c r="OFY129" s="516"/>
      <c r="OFZ129" s="516"/>
      <c r="OGA129" s="516"/>
      <c r="OGB129" s="516"/>
      <c r="OGC129" s="516"/>
      <c r="OGD129" s="516"/>
      <c r="OGE129" s="516"/>
      <c r="OGF129" s="516"/>
      <c r="OGG129" s="516"/>
      <c r="OGH129" s="516"/>
      <c r="OGI129" s="516"/>
      <c r="OGJ129" s="516"/>
      <c r="OGK129" s="516"/>
      <c r="OGL129" s="516"/>
      <c r="OGM129" s="516"/>
      <c r="OGN129" s="516"/>
      <c r="OGO129" s="516"/>
      <c r="OGP129" s="516"/>
      <c r="OGQ129" s="516"/>
      <c r="OGR129" s="516"/>
      <c r="OGS129" s="516"/>
      <c r="OGT129" s="516"/>
      <c r="OGU129" s="516"/>
      <c r="OGV129" s="516"/>
      <c r="OGW129" s="516"/>
      <c r="OGX129" s="516"/>
      <c r="OGY129" s="516"/>
      <c r="OGZ129" s="516"/>
      <c r="OHA129" s="516"/>
      <c r="OHB129" s="516"/>
      <c r="OHC129" s="516"/>
      <c r="OHD129" s="516"/>
      <c r="OHE129" s="516"/>
      <c r="OHF129" s="516"/>
      <c r="OHG129" s="516"/>
      <c r="OHH129" s="516"/>
      <c r="OHI129" s="516"/>
      <c r="OHJ129" s="516"/>
      <c r="OHK129" s="516"/>
      <c r="OHL129" s="516"/>
      <c r="OHM129" s="516"/>
      <c r="OHN129" s="516"/>
      <c r="OHO129" s="516"/>
      <c r="OHP129" s="516"/>
      <c r="OHQ129" s="516"/>
      <c r="OHR129" s="516"/>
      <c r="OHS129" s="516"/>
      <c r="OHT129" s="516"/>
      <c r="OHU129" s="516"/>
      <c r="OHV129" s="516"/>
      <c r="OHW129" s="516"/>
      <c r="OHX129" s="516"/>
      <c r="OHY129" s="516"/>
      <c r="OHZ129" s="516"/>
      <c r="OIA129" s="516"/>
      <c r="OIB129" s="516"/>
      <c r="OIC129" s="516"/>
      <c r="OID129" s="516"/>
      <c r="OIE129" s="516"/>
      <c r="OIF129" s="516"/>
      <c r="OIG129" s="516"/>
      <c r="OIH129" s="516"/>
      <c r="OII129" s="516"/>
      <c r="OIJ129" s="516"/>
      <c r="OIK129" s="516"/>
      <c r="OIL129" s="516"/>
      <c r="OIM129" s="516"/>
      <c r="OIN129" s="516"/>
      <c r="OIO129" s="516"/>
      <c r="OIP129" s="516"/>
      <c r="OIQ129" s="516"/>
      <c r="OIR129" s="516"/>
      <c r="OIS129" s="516"/>
      <c r="OIT129" s="516"/>
      <c r="OIU129" s="516"/>
      <c r="OIV129" s="516"/>
      <c r="OIW129" s="516"/>
      <c r="OIX129" s="516"/>
      <c r="OIY129" s="516"/>
      <c r="OIZ129" s="516"/>
      <c r="OJA129" s="516"/>
      <c r="OJB129" s="516"/>
      <c r="OJC129" s="516"/>
      <c r="OJD129" s="516"/>
      <c r="OJE129" s="516"/>
      <c r="OJF129" s="516"/>
      <c r="OJG129" s="516"/>
      <c r="OJH129" s="516"/>
      <c r="OJI129" s="516"/>
      <c r="OJJ129" s="516"/>
      <c r="OJK129" s="516"/>
      <c r="OJL129" s="516"/>
      <c r="OJM129" s="516"/>
      <c r="OJN129" s="516"/>
      <c r="OJO129" s="516"/>
      <c r="OJP129" s="516"/>
      <c r="OJQ129" s="516"/>
      <c r="OJR129" s="516"/>
      <c r="OJS129" s="516"/>
      <c r="OJT129" s="516"/>
      <c r="OJU129" s="516"/>
      <c r="OJV129" s="516"/>
      <c r="OJW129" s="516"/>
      <c r="OJX129" s="516"/>
      <c r="OJY129" s="516"/>
      <c r="OJZ129" s="516"/>
      <c r="OKA129" s="516"/>
      <c r="OKB129" s="516"/>
      <c r="OKC129" s="516"/>
      <c r="OKD129" s="516"/>
      <c r="OKE129" s="516"/>
      <c r="OKF129" s="516"/>
      <c r="OKG129" s="516"/>
      <c r="OKH129" s="516"/>
      <c r="OKI129" s="516"/>
      <c r="OKJ129" s="516"/>
      <c r="OKK129" s="516"/>
      <c r="OKL129" s="516"/>
      <c r="OKM129" s="516"/>
      <c r="OKN129" s="516"/>
      <c r="OKO129" s="516"/>
      <c r="OKP129" s="516"/>
      <c r="OKQ129" s="516"/>
      <c r="OKR129" s="516"/>
      <c r="OKS129" s="516"/>
      <c r="OKT129" s="516"/>
      <c r="OKU129" s="516"/>
      <c r="OKV129" s="516"/>
      <c r="OKW129" s="516"/>
      <c r="OKX129" s="516"/>
      <c r="OKY129" s="516"/>
      <c r="OKZ129" s="516"/>
      <c r="OLA129" s="516"/>
      <c r="OLB129" s="516"/>
      <c r="OLC129" s="516"/>
      <c r="OLD129" s="516"/>
      <c r="OLE129" s="516"/>
      <c r="OLF129" s="516"/>
      <c r="OLG129" s="516"/>
      <c r="OLH129" s="516"/>
      <c r="OLI129" s="516"/>
      <c r="OLJ129" s="516"/>
      <c r="OLK129" s="516"/>
      <c r="OLL129" s="516"/>
      <c r="OLM129" s="516"/>
      <c r="OLN129" s="516"/>
      <c r="OLO129" s="516"/>
      <c r="OLP129" s="516"/>
      <c r="OLQ129" s="516"/>
      <c r="OLR129" s="516"/>
      <c r="OLS129" s="516"/>
      <c r="OLT129" s="516"/>
      <c r="OLU129" s="516"/>
      <c r="OLV129" s="516"/>
      <c r="OLW129" s="516"/>
      <c r="OLX129" s="516"/>
      <c r="OLY129" s="516"/>
      <c r="OLZ129" s="516"/>
      <c r="OMA129" s="516"/>
      <c r="OMB129" s="516"/>
      <c r="OMC129" s="516"/>
      <c r="OMD129" s="516"/>
      <c r="OME129" s="516"/>
      <c r="OMF129" s="516"/>
      <c r="OMG129" s="516"/>
      <c r="OMH129" s="516"/>
      <c r="OMI129" s="516"/>
      <c r="OMJ129" s="516"/>
      <c r="OMK129" s="516"/>
      <c r="OML129" s="516"/>
      <c r="OMM129" s="516"/>
      <c r="OMN129" s="516"/>
      <c r="OMO129" s="516"/>
      <c r="OMP129" s="516"/>
      <c r="OMQ129" s="516"/>
      <c r="OMR129" s="516"/>
      <c r="OMS129" s="516"/>
      <c r="OMT129" s="516"/>
      <c r="OMU129" s="516"/>
      <c r="OMV129" s="516"/>
      <c r="OMW129" s="516"/>
      <c r="OMX129" s="516"/>
      <c r="OMY129" s="516"/>
      <c r="OMZ129" s="516"/>
      <c r="ONA129" s="516"/>
      <c r="ONB129" s="516"/>
      <c r="ONC129" s="516"/>
      <c r="OND129" s="516"/>
      <c r="ONE129" s="516"/>
      <c r="ONF129" s="516"/>
      <c r="ONG129" s="516"/>
      <c r="ONH129" s="516"/>
      <c r="ONI129" s="516"/>
      <c r="ONJ129" s="516"/>
      <c r="ONK129" s="516"/>
      <c r="ONL129" s="516"/>
      <c r="ONM129" s="516"/>
      <c r="ONN129" s="516"/>
      <c r="ONO129" s="516"/>
      <c r="ONP129" s="516"/>
      <c r="ONQ129" s="516"/>
      <c r="ONR129" s="516"/>
      <c r="ONS129" s="516"/>
      <c r="ONT129" s="516"/>
      <c r="ONU129" s="516"/>
      <c r="ONV129" s="516"/>
      <c r="ONW129" s="516"/>
      <c r="ONX129" s="516"/>
      <c r="ONY129" s="516"/>
      <c r="ONZ129" s="516"/>
      <c r="OOA129" s="516"/>
      <c r="OOB129" s="516"/>
      <c r="OOC129" s="516"/>
      <c r="OOD129" s="516"/>
      <c r="OOE129" s="516"/>
      <c r="OOF129" s="516"/>
      <c r="OOG129" s="516"/>
      <c r="OOH129" s="516"/>
      <c r="OOI129" s="516"/>
      <c r="OOJ129" s="516"/>
      <c r="OOK129" s="516"/>
      <c r="OOL129" s="516"/>
      <c r="OOM129" s="516"/>
      <c r="OON129" s="516"/>
      <c r="OOO129" s="516"/>
      <c r="OOP129" s="516"/>
      <c r="OOQ129" s="516"/>
      <c r="OOR129" s="516"/>
      <c r="OOS129" s="516"/>
      <c r="OOT129" s="516"/>
      <c r="OOU129" s="516"/>
      <c r="OOV129" s="516"/>
      <c r="OOW129" s="516"/>
      <c r="OOX129" s="516"/>
      <c r="OOY129" s="516"/>
      <c r="OOZ129" s="516"/>
      <c r="OPA129" s="516"/>
      <c r="OPB129" s="516"/>
      <c r="OPC129" s="516"/>
      <c r="OPD129" s="516"/>
      <c r="OPE129" s="516"/>
      <c r="OPF129" s="516"/>
      <c r="OPG129" s="516"/>
      <c r="OPH129" s="516"/>
      <c r="OPI129" s="516"/>
      <c r="OPJ129" s="516"/>
      <c r="OPK129" s="516"/>
      <c r="OPL129" s="516"/>
      <c r="OPM129" s="516"/>
      <c r="OPN129" s="516"/>
      <c r="OPO129" s="516"/>
      <c r="OPP129" s="516"/>
      <c r="OPQ129" s="516"/>
      <c r="OPR129" s="516"/>
      <c r="OPS129" s="516"/>
      <c r="OPT129" s="516"/>
      <c r="OPU129" s="516"/>
      <c r="OPV129" s="516"/>
      <c r="OPW129" s="516"/>
      <c r="OPX129" s="516"/>
      <c r="OPY129" s="516"/>
      <c r="OPZ129" s="516"/>
      <c r="OQA129" s="516"/>
      <c r="OQB129" s="516"/>
      <c r="OQC129" s="516"/>
      <c r="OQD129" s="516"/>
      <c r="OQE129" s="516"/>
      <c r="OQF129" s="516"/>
      <c r="OQG129" s="516"/>
      <c r="OQH129" s="516"/>
      <c r="OQI129" s="516"/>
      <c r="OQJ129" s="516"/>
      <c r="OQK129" s="516"/>
      <c r="OQL129" s="516"/>
      <c r="OQM129" s="516"/>
      <c r="OQN129" s="516"/>
      <c r="OQO129" s="516"/>
      <c r="OQP129" s="516"/>
      <c r="OQQ129" s="516"/>
      <c r="OQR129" s="516"/>
      <c r="OQS129" s="516"/>
      <c r="OQT129" s="516"/>
      <c r="OQU129" s="516"/>
      <c r="OQV129" s="516"/>
      <c r="OQW129" s="516"/>
      <c r="OQX129" s="516"/>
      <c r="OQY129" s="516"/>
      <c r="OQZ129" s="516"/>
      <c r="ORA129" s="516"/>
      <c r="ORB129" s="516"/>
      <c r="ORC129" s="516"/>
      <c r="ORD129" s="516"/>
      <c r="ORE129" s="516"/>
      <c r="ORF129" s="516"/>
      <c r="ORG129" s="516"/>
      <c r="ORH129" s="516"/>
      <c r="ORI129" s="516"/>
      <c r="ORJ129" s="516"/>
      <c r="ORK129" s="516"/>
      <c r="ORL129" s="516"/>
      <c r="ORM129" s="516"/>
      <c r="ORN129" s="516"/>
      <c r="ORO129" s="516"/>
      <c r="ORP129" s="516"/>
      <c r="ORQ129" s="516"/>
      <c r="ORR129" s="516"/>
      <c r="ORS129" s="516"/>
      <c r="ORT129" s="516"/>
      <c r="ORU129" s="516"/>
      <c r="ORV129" s="516"/>
      <c r="ORW129" s="516"/>
      <c r="ORX129" s="516"/>
      <c r="ORY129" s="516"/>
      <c r="ORZ129" s="516"/>
      <c r="OSA129" s="516"/>
      <c r="OSB129" s="516"/>
      <c r="OSC129" s="516"/>
      <c r="OSD129" s="516"/>
      <c r="OSE129" s="516"/>
      <c r="OSF129" s="516"/>
      <c r="OSG129" s="516"/>
      <c r="OSH129" s="516"/>
      <c r="OSI129" s="516"/>
      <c r="OSJ129" s="516"/>
      <c r="OSK129" s="516"/>
      <c r="OSL129" s="516"/>
      <c r="OSM129" s="516"/>
      <c r="OSN129" s="516"/>
      <c r="OSO129" s="516"/>
      <c r="OSP129" s="516"/>
      <c r="OSQ129" s="516"/>
      <c r="OSR129" s="516"/>
      <c r="OSS129" s="516"/>
      <c r="OST129" s="516"/>
      <c r="OSU129" s="516"/>
      <c r="OSV129" s="516"/>
      <c r="OSW129" s="516"/>
      <c r="OSX129" s="516"/>
      <c r="OSY129" s="516"/>
      <c r="OSZ129" s="516"/>
      <c r="OTA129" s="516"/>
      <c r="OTB129" s="516"/>
      <c r="OTC129" s="516"/>
      <c r="OTD129" s="516"/>
      <c r="OTE129" s="516"/>
      <c r="OTF129" s="516"/>
      <c r="OTG129" s="516"/>
      <c r="OTH129" s="516"/>
      <c r="OTI129" s="516"/>
      <c r="OTJ129" s="516"/>
      <c r="OTK129" s="516"/>
      <c r="OTL129" s="516"/>
      <c r="OTM129" s="516"/>
      <c r="OTN129" s="516"/>
      <c r="OTO129" s="516"/>
      <c r="OTP129" s="516"/>
      <c r="OTQ129" s="516"/>
      <c r="OTR129" s="516"/>
      <c r="OTS129" s="516"/>
      <c r="OTT129" s="516"/>
      <c r="OTU129" s="516"/>
      <c r="OTV129" s="516"/>
      <c r="OTW129" s="516"/>
      <c r="OTX129" s="516"/>
      <c r="OTY129" s="516"/>
      <c r="OTZ129" s="516"/>
      <c r="OUA129" s="516"/>
      <c r="OUB129" s="516"/>
      <c r="OUC129" s="516"/>
      <c r="OUD129" s="516"/>
      <c r="OUE129" s="516"/>
      <c r="OUF129" s="516"/>
      <c r="OUG129" s="516"/>
      <c r="OUH129" s="516"/>
      <c r="OUI129" s="516"/>
      <c r="OUJ129" s="516"/>
      <c r="OUK129" s="516"/>
      <c r="OUL129" s="516"/>
      <c r="OUM129" s="516"/>
      <c r="OUN129" s="516"/>
      <c r="OUO129" s="516"/>
      <c r="OUP129" s="516"/>
      <c r="OUQ129" s="516"/>
      <c r="OUR129" s="516"/>
      <c r="OUS129" s="516"/>
      <c r="OUT129" s="516"/>
      <c r="OUU129" s="516"/>
      <c r="OUV129" s="516"/>
      <c r="OUW129" s="516"/>
      <c r="OUX129" s="516"/>
      <c r="OUY129" s="516"/>
      <c r="OUZ129" s="516"/>
      <c r="OVA129" s="516"/>
      <c r="OVB129" s="516"/>
      <c r="OVC129" s="516"/>
      <c r="OVD129" s="516"/>
      <c r="OVE129" s="516"/>
      <c r="OVF129" s="516"/>
      <c r="OVG129" s="516"/>
      <c r="OVH129" s="516"/>
      <c r="OVI129" s="516"/>
      <c r="OVJ129" s="516"/>
      <c r="OVK129" s="516"/>
      <c r="OVL129" s="516"/>
      <c r="OVM129" s="516"/>
      <c r="OVN129" s="516"/>
      <c r="OVO129" s="516"/>
      <c r="OVP129" s="516"/>
      <c r="OVQ129" s="516"/>
      <c r="OVR129" s="516"/>
      <c r="OVS129" s="516"/>
      <c r="OVT129" s="516"/>
      <c r="OVU129" s="516"/>
      <c r="OVV129" s="516"/>
      <c r="OVW129" s="516"/>
      <c r="OVX129" s="516"/>
      <c r="OVY129" s="516"/>
      <c r="OVZ129" s="516"/>
      <c r="OWA129" s="516"/>
      <c r="OWB129" s="516"/>
      <c r="OWC129" s="516"/>
      <c r="OWD129" s="516"/>
      <c r="OWE129" s="516"/>
      <c r="OWF129" s="516"/>
      <c r="OWG129" s="516"/>
      <c r="OWH129" s="516"/>
      <c r="OWI129" s="516"/>
      <c r="OWJ129" s="516"/>
      <c r="OWK129" s="516"/>
      <c r="OWL129" s="516"/>
      <c r="OWM129" s="516"/>
      <c r="OWN129" s="516"/>
      <c r="OWO129" s="516"/>
      <c r="OWP129" s="516"/>
      <c r="OWQ129" s="516"/>
      <c r="OWR129" s="516"/>
      <c r="OWS129" s="516"/>
      <c r="OWT129" s="516"/>
      <c r="OWU129" s="516"/>
      <c r="OWV129" s="516"/>
      <c r="OWW129" s="516"/>
      <c r="OWX129" s="516"/>
      <c r="OWY129" s="516"/>
      <c r="OWZ129" s="516"/>
      <c r="OXA129" s="516"/>
      <c r="OXB129" s="516"/>
      <c r="OXC129" s="516"/>
      <c r="OXD129" s="516"/>
      <c r="OXE129" s="516"/>
      <c r="OXF129" s="516"/>
      <c r="OXG129" s="516"/>
      <c r="OXH129" s="516"/>
      <c r="OXI129" s="516"/>
      <c r="OXJ129" s="516"/>
      <c r="OXK129" s="516"/>
      <c r="OXL129" s="516"/>
      <c r="OXM129" s="516"/>
      <c r="OXN129" s="516"/>
      <c r="OXO129" s="516"/>
      <c r="OXP129" s="516"/>
      <c r="OXQ129" s="516"/>
      <c r="OXR129" s="516"/>
      <c r="OXS129" s="516"/>
      <c r="OXT129" s="516"/>
      <c r="OXU129" s="516"/>
      <c r="OXV129" s="516"/>
      <c r="OXW129" s="516"/>
      <c r="OXX129" s="516"/>
      <c r="OXY129" s="516"/>
      <c r="OXZ129" s="516"/>
      <c r="OYA129" s="516"/>
      <c r="OYB129" s="516"/>
      <c r="OYC129" s="516"/>
      <c r="OYD129" s="516"/>
      <c r="OYE129" s="516"/>
      <c r="OYF129" s="516"/>
      <c r="OYG129" s="516"/>
      <c r="OYH129" s="516"/>
      <c r="OYI129" s="516"/>
      <c r="OYJ129" s="516"/>
      <c r="OYK129" s="516"/>
      <c r="OYL129" s="516"/>
      <c r="OYM129" s="516"/>
      <c r="OYN129" s="516"/>
      <c r="OYO129" s="516"/>
      <c r="OYP129" s="516"/>
      <c r="OYQ129" s="516"/>
      <c r="OYR129" s="516"/>
      <c r="OYS129" s="516"/>
      <c r="OYT129" s="516"/>
      <c r="OYU129" s="516"/>
      <c r="OYV129" s="516"/>
      <c r="OYW129" s="516"/>
      <c r="OYX129" s="516"/>
      <c r="OYY129" s="516"/>
      <c r="OYZ129" s="516"/>
      <c r="OZA129" s="516"/>
      <c r="OZB129" s="516"/>
      <c r="OZC129" s="516"/>
      <c r="OZD129" s="516"/>
      <c r="OZE129" s="516"/>
      <c r="OZF129" s="516"/>
      <c r="OZG129" s="516"/>
      <c r="OZH129" s="516"/>
      <c r="OZI129" s="516"/>
      <c r="OZJ129" s="516"/>
      <c r="OZK129" s="516"/>
      <c r="OZL129" s="516"/>
      <c r="OZM129" s="516"/>
      <c r="OZN129" s="516"/>
      <c r="OZO129" s="516"/>
      <c r="OZP129" s="516"/>
      <c r="OZQ129" s="516"/>
      <c r="OZR129" s="516"/>
      <c r="OZS129" s="516"/>
      <c r="OZT129" s="516"/>
      <c r="OZU129" s="516"/>
      <c r="OZV129" s="516"/>
      <c r="OZW129" s="516"/>
      <c r="OZX129" s="516"/>
      <c r="OZY129" s="516"/>
      <c r="OZZ129" s="516"/>
      <c r="PAA129" s="516"/>
      <c r="PAB129" s="516"/>
      <c r="PAC129" s="516"/>
      <c r="PAD129" s="516"/>
      <c r="PAE129" s="516"/>
      <c r="PAF129" s="516"/>
      <c r="PAG129" s="516"/>
      <c r="PAH129" s="516"/>
      <c r="PAI129" s="516"/>
      <c r="PAJ129" s="516"/>
      <c r="PAK129" s="516"/>
      <c r="PAL129" s="516"/>
      <c r="PAM129" s="516"/>
      <c r="PAN129" s="516"/>
      <c r="PAO129" s="516"/>
      <c r="PAP129" s="516"/>
      <c r="PAQ129" s="516"/>
      <c r="PAR129" s="516"/>
      <c r="PAS129" s="516"/>
      <c r="PAT129" s="516"/>
      <c r="PAU129" s="516"/>
      <c r="PAV129" s="516"/>
      <c r="PAW129" s="516"/>
      <c r="PAX129" s="516"/>
      <c r="PAY129" s="516"/>
      <c r="PAZ129" s="516"/>
      <c r="PBA129" s="516"/>
      <c r="PBB129" s="516"/>
      <c r="PBC129" s="516"/>
      <c r="PBD129" s="516"/>
      <c r="PBE129" s="516"/>
      <c r="PBF129" s="516"/>
      <c r="PBG129" s="516"/>
      <c r="PBH129" s="516"/>
      <c r="PBI129" s="516"/>
      <c r="PBJ129" s="516"/>
      <c r="PBK129" s="516"/>
      <c r="PBL129" s="516"/>
      <c r="PBM129" s="516"/>
      <c r="PBN129" s="516"/>
      <c r="PBO129" s="516"/>
      <c r="PBP129" s="516"/>
      <c r="PBQ129" s="516"/>
      <c r="PBR129" s="516"/>
      <c r="PBS129" s="516"/>
      <c r="PBT129" s="516"/>
      <c r="PBU129" s="516"/>
      <c r="PBV129" s="516"/>
      <c r="PBW129" s="516"/>
      <c r="PBX129" s="516"/>
      <c r="PBY129" s="516"/>
      <c r="PBZ129" s="516"/>
      <c r="PCA129" s="516"/>
      <c r="PCB129" s="516"/>
      <c r="PCC129" s="516"/>
      <c r="PCD129" s="516"/>
      <c r="PCE129" s="516"/>
      <c r="PCF129" s="516"/>
      <c r="PCG129" s="516"/>
      <c r="PCH129" s="516"/>
      <c r="PCI129" s="516"/>
      <c r="PCJ129" s="516"/>
      <c r="PCK129" s="516"/>
      <c r="PCL129" s="516"/>
      <c r="PCM129" s="516"/>
      <c r="PCN129" s="516"/>
      <c r="PCO129" s="516"/>
      <c r="PCP129" s="516"/>
      <c r="PCQ129" s="516"/>
      <c r="PCR129" s="516"/>
      <c r="PCS129" s="516"/>
      <c r="PCT129" s="516"/>
      <c r="PCU129" s="516"/>
      <c r="PCV129" s="516"/>
      <c r="PCW129" s="516"/>
      <c r="PCX129" s="516"/>
      <c r="PCY129" s="516"/>
      <c r="PCZ129" s="516"/>
      <c r="PDA129" s="516"/>
      <c r="PDB129" s="516"/>
      <c r="PDC129" s="516"/>
      <c r="PDD129" s="516"/>
      <c r="PDE129" s="516"/>
      <c r="PDF129" s="516"/>
      <c r="PDG129" s="516"/>
      <c r="PDH129" s="516"/>
      <c r="PDI129" s="516"/>
      <c r="PDJ129" s="516"/>
      <c r="PDK129" s="516"/>
      <c r="PDL129" s="516"/>
      <c r="PDM129" s="516"/>
      <c r="PDN129" s="516"/>
      <c r="PDO129" s="516"/>
      <c r="PDP129" s="516"/>
      <c r="PDQ129" s="516"/>
      <c r="PDR129" s="516"/>
      <c r="PDS129" s="516"/>
      <c r="PDT129" s="516"/>
      <c r="PDU129" s="516"/>
      <c r="PDV129" s="516"/>
      <c r="PDW129" s="516"/>
      <c r="PDX129" s="516"/>
      <c r="PDY129" s="516"/>
      <c r="PDZ129" s="516"/>
      <c r="PEA129" s="516"/>
      <c r="PEB129" s="516"/>
      <c r="PEC129" s="516"/>
      <c r="PED129" s="516"/>
      <c r="PEE129" s="516"/>
      <c r="PEF129" s="516"/>
      <c r="PEG129" s="516"/>
      <c r="PEH129" s="516"/>
      <c r="PEI129" s="516"/>
      <c r="PEJ129" s="516"/>
      <c r="PEK129" s="516"/>
      <c r="PEL129" s="516"/>
      <c r="PEM129" s="516"/>
      <c r="PEN129" s="516"/>
      <c r="PEO129" s="516"/>
      <c r="PEP129" s="516"/>
      <c r="PEQ129" s="516"/>
      <c r="PER129" s="516"/>
      <c r="PES129" s="516"/>
      <c r="PET129" s="516"/>
      <c r="PEU129" s="516"/>
      <c r="PEV129" s="516"/>
      <c r="PEW129" s="516"/>
      <c r="PEX129" s="516"/>
      <c r="PEY129" s="516"/>
      <c r="PEZ129" s="516"/>
      <c r="PFA129" s="516"/>
      <c r="PFB129" s="516"/>
      <c r="PFC129" s="516"/>
      <c r="PFD129" s="516"/>
      <c r="PFE129" s="516"/>
      <c r="PFF129" s="516"/>
      <c r="PFG129" s="516"/>
      <c r="PFH129" s="516"/>
      <c r="PFI129" s="516"/>
      <c r="PFJ129" s="516"/>
      <c r="PFK129" s="516"/>
      <c r="PFL129" s="516"/>
      <c r="PFM129" s="516"/>
      <c r="PFN129" s="516"/>
      <c r="PFO129" s="516"/>
      <c r="PFP129" s="516"/>
      <c r="PFQ129" s="516"/>
      <c r="PFR129" s="516"/>
      <c r="PFS129" s="516"/>
      <c r="PFT129" s="516"/>
      <c r="PFU129" s="516"/>
      <c r="PFV129" s="516"/>
      <c r="PFW129" s="516"/>
      <c r="PFX129" s="516"/>
      <c r="PFY129" s="516"/>
      <c r="PFZ129" s="516"/>
      <c r="PGA129" s="516"/>
      <c r="PGB129" s="516"/>
      <c r="PGC129" s="516"/>
      <c r="PGD129" s="516"/>
      <c r="PGE129" s="516"/>
      <c r="PGF129" s="516"/>
      <c r="PGG129" s="516"/>
      <c r="PGH129" s="516"/>
      <c r="PGI129" s="516"/>
      <c r="PGJ129" s="516"/>
      <c r="PGK129" s="516"/>
      <c r="PGL129" s="516"/>
      <c r="PGM129" s="516"/>
      <c r="PGN129" s="516"/>
      <c r="PGO129" s="516"/>
      <c r="PGP129" s="516"/>
      <c r="PGQ129" s="516"/>
      <c r="PGR129" s="516"/>
      <c r="PGS129" s="516"/>
      <c r="PGT129" s="516"/>
      <c r="PGU129" s="516"/>
      <c r="PGV129" s="516"/>
      <c r="PGW129" s="516"/>
      <c r="PGX129" s="516"/>
      <c r="PGY129" s="516"/>
      <c r="PGZ129" s="516"/>
      <c r="PHA129" s="516"/>
      <c r="PHB129" s="516"/>
      <c r="PHC129" s="516"/>
      <c r="PHD129" s="516"/>
      <c r="PHE129" s="516"/>
      <c r="PHF129" s="516"/>
      <c r="PHG129" s="516"/>
      <c r="PHH129" s="516"/>
      <c r="PHI129" s="516"/>
      <c r="PHJ129" s="516"/>
      <c r="PHK129" s="516"/>
      <c r="PHL129" s="516"/>
      <c r="PHM129" s="516"/>
      <c r="PHN129" s="516"/>
      <c r="PHO129" s="516"/>
      <c r="PHP129" s="516"/>
      <c r="PHQ129" s="516"/>
      <c r="PHR129" s="516"/>
      <c r="PHS129" s="516"/>
      <c r="PHT129" s="516"/>
      <c r="PHU129" s="516"/>
      <c r="PHV129" s="516"/>
      <c r="PHW129" s="516"/>
      <c r="PHX129" s="516"/>
      <c r="PHY129" s="516"/>
      <c r="PHZ129" s="516"/>
      <c r="PIA129" s="516"/>
      <c r="PIB129" s="516"/>
      <c r="PIC129" s="516"/>
      <c r="PID129" s="516"/>
      <c r="PIE129" s="516"/>
      <c r="PIF129" s="516"/>
      <c r="PIG129" s="516"/>
      <c r="PIH129" s="516"/>
      <c r="PII129" s="516"/>
      <c r="PIJ129" s="516"/>
      <c r="PIK129" s="516"/>
      <c r="PIL129" s="516"/>
      <c r="PIM129" s="516"/>
      <c r="PIN129" s="516"/>
      <c r="PIO129" s="516"/>
      <c r="PIP129" s="516"/>
      <c r="PIQ129" s="516"/>
      <c r="PIR129" s="516"/>
      <c r="PIS129" s="516"/>
      <c r="PIT129" s="516"/>
      <c r="PIU129" s="516"/>
      <c r="PIV129" s="516"/>
      <c r="PIW129" s="516"/>
      <c r="PIX129" s="516"/>
      <c r="PIY129" s="516"/>
      <c r="PIZ129" s="516"/>
      <c r="PJA129" s="516"/>
      <c r="PJB129" s="516"/>
      <c r="PJC129" s="516"/>
      <c r="PJD129" s="516"/>
      <c r="PJE129" s="516"/>
      <c r="PJF129" s="516"/>
      <c r="PJG129" s="516"/>
      <c r="PJH129" s="516"/>
      <c r="PJI129" s="516"/>
      <c r="PJJ129" s="516"/>
      <c r="PJK129" s="516"/>
      <c r="PJL129" s="516"/>
      <c r="PJM129" s="516"/>
      <c r="PJN129" s="516"/>
      <c r="PJO129" s="516"/>
      <c r="PJP129" s="516"/>
      <c r="PJQ129" s="516"/>
      <c r="PJR129" s="516"/>
      <c r="PJS129" s="516"/>
      <c r="PJT129" s="516"/>
      <c r="PJU129" s="516"/>
      <c r="PJV129" s="516"/>
      <c r="PJW129" s="516"/>
      <c r="PJX129" s="516"/>
      <c r="PJY129" s="516"/>
      <c r="PJZ129" s="516"/>
      <c r="PKA129" s="516"/>
      <c r="PKB129" s="516"/>
      <c r="PKC129" s="516"/>
      <c r="PKD129" s="516"/>
      <c r="PKE129" s="516"/>
      <c r="PKF129" s="516"/>
      <c r="PKG129" s="516"/>
      <c r="PKH129" s="516"/>
      <c r="PKI129" s="516"/>
      <c r="PKJ129" s="516"/>
      <c r="PKK129" s="516"/>
      <c r="PKL129" s="516"/>
      <c r="PKM129" s="516"/>
      <c r="PKN129" s="516"/>
      <c r="PKO129" s="516"/>
      <c r="PKP129" s="516"/>
      <c r="PKQ129" s="516"/>
      <c r="PKR129" s="516"/>
      <c r="PKS129" s="516"/>
      <c r="PKT129" s="516"/>
      <c r="PKU129" s="516"/>
      <c r="PKV129" s="516"/>
      <c r="PKW129" s="516"/>
      <c r="PKX129" s="516"/>
      <c r="PKY129" s="516"/>
      <c r="PKZ129" s="516"/>
      <c r="PLA129" s="516"/>
      <c r="PLB129" s="516"/>
      <c r="PLC129" s="516"/>
      <c r="PLD129" s="516"/>
      <c r="PLE129" s="516"/>
      <c r="PLF129" s="516"/>
      <c r="PLG129" s="516"/>
      <c r="PLH129" s="516"/>
      <c r="PLI129" s="516"/>
      <c r="PLJ129" s="516"/>
      <c r="PLK129" s="516"/>
      <c r="PLL129" s="516"/>
      <c r="PLM129" s="516"/>
      <c r="PLN129" s="516"/>
      <c r="PLO129" s="516"/>
      <c r="PLP129" s="516"/>
      <c r="PLQ129" s="516"/>
      <c r="PLR129" s="516"/>
      <c r="PLS129" s="516"/>
      <c r="PLT129" s="516"/>
      <c r="PLU129" s="516"/>
      <c r="PLV129" s="516"/>
      <c r="PLW129" s="516"/>
      <c r="PLX129" s="516"/>
      <c r="PLY129" s="516"/>
      <c r="PLZ129" s="516"/>
      <c r="PMA129" s="516"/>
      <c r="PMB129" s="516"/>
      <c r="PMC129" s="516"/>
      <c r="PMD129" s="516"/>
      <c r="PME129" s="516"/>
      <c r="PMF129" s="516"/>
      <c r="PMG129" s="516"/>
      <c r="PMH129" s="516"/>
      <c r="PMI129" s="516"/>
      <c r="PMJ129" s="516"/>
      <c r="PMK129" s="516"/>
      <c r="PML129" s="516"/>
      <c r="PMM129" s="516"/>
      <c r="PMN129" s="516"/>
      <c r="PMO129" s="516"/>
      <c r="PMP129" s="516"/>
      <c r="PMQ129" s="516"/>
      <c r="PMR129" s="516"/>
      <c r="PMS129" s="516"/>
      <c r="PMT129" s="516"/>
      <c r="PMU129" s="516"/>
      <c r="PMV129" s="516"/>
      <c r="PMW129" s="516"/>
      <c r="PMX129" s="516"/>
      <c r="PMY129" s="516"/>
      <c r="PMZ129" s="516"/>
      <c r="PNA129" s="516"/>
      <c r="PNB129" s="516"/>
      <c r="PNC129" s="516"/>
      <c r="PND129" s="516"/>
      <c r="PNE129" s="516"/>
      <c r="PNF129" s="516"/>
      <c r="PNG129" s="516"/>
      <c r="PNH129" s="516"/>
      <c r="PNI129" s="516"/>
      <c r="PNJ129" s="516"/>
      <c r="PNK129" s="516"/>
      <c r="PNL129" s="516"/>
      <c r="PNM129" s="516"/>
      <c r="PNN129" s="516"/>
      <c r="PNO129" s="516"/>
      <c r="PNP129" s="516"/>
      <c r="PNQ129" s="516"/>
      <c r="PNR129" s="516"/>
      <c r="PNS129" s="516"/>
      <c r="PNT129" s="516"/>
      <c r="PNU129" s="516"/>
      <c r="PNV129" s="516"/>
      <c r="PNW129" s="516"/>
      <c r="PNX129" s="516"/>
      <c r="PNY129" s="516"/>
      <c r="PNZ129" s="516"/>
      <c r="POA129" s="516"/>
      <c r="POB129" s="516"/>
      <c r="POC129" s="516"/>
      <c r="POD129" s="516"/>
      <c r="POE129" s="516"/>
      <c r="POF129" s="516"/>
      <c r="POG129" s="516"/>
      <c r="POH129" s="516"/>
      <c r="POI129" s="516"/>
      <c r="POJ129" s="516"/>
      <c r="POK129" s="516"/>
      <c r="POL129" s="516"/>
      <c r="POM129" s="516"/>
      <c r="PON129" s="516"/>
      <c r="POO129" s="516"/>
      <c r="POP129" s="516"/>
      <c r="POQ129" s="516"/>
      <c r="POR129" s="516"/>
      <c r="POS129" s="516"/>
      <c r="POT129" s="516"/>
      <c r="POU129" s="516"/>
      <c r="POV129" s="516"/>
      <c r="POW129" s="516"/>
      <c r="POX129" s="516"/>
      <c r="POY129" s="516"/>
      <c r="POZ129" s="516"/>
      <c r="PPA129" s="516"/>
      <c r="PPB129" s="516"/>
      <c r="PPC129" s="516"/>
      <c r="PPD129" s="516"/>
      <c r="PPE129" s="516"/>
      <c r="PPF129" s="516"/>
      <c r="PPG129" s="516"/>
      <c r="PPH129" s="516"/>
      <c r="PPI129" s="516"/>
      <c r="PPJ129" s="516"/>
      <c r="PPK129" s="516"/>
      <c r="PPL129" s="516"/>
      <c r="PPM129" s="516"/>
      <c r="PPN129" s="516"/>
      <c r="PPO129" s="516"/>
      <c r="PPP129" s="516"/>
      <c r="PPQ129" s="516"/>
      <c r="PPR129" s="516"/>
      <c r="PPS129" s="516"/>
      <c r="PPT129" s="516"/>
      <c r="PPU129" s="516"/>
      <c r="PPV129" s="516"/>
      <c r="PPW129" s="516"/>
      <c r="PPX129" s="516"/>
      <c r="PPY129" s="516"/>
      <c r="PPZ129" s="516"/>
      <c r="PQA129" s="516"/>
      <c r="PQB129" s="516"/>
      <c r="PQC129" s="516"/>
      <c r="PQD129" s="516"/>
      <c r="PQE129" s="516"/>
      <c r="PQF129" s="516"/>
      <c r="PQG129" s="516"/>
      <c r="PQH129" s="516"/>
      <c r="PQI129" s="516"/>
      <c r="PQJ129" s="516"/>
      <c r="PQK129" s="516"/>
      <c r="PQL129" s="516"/>
      <c r="PQM129" s="516"/>
      <c r="PQN129" s="516"/>
      <c r="PQO129" s="516"/>
      <c r="PQP129" s="516"/>
      <c r="PQQ129" s="516"/>
      <c r="PQR129" s="516"/>
      <c r="PQS129" s="516"/>
      <c r="PQT129" s="516"/>
      <c r="PQU129" s="516"/>
      <c r="PQV129" s="516"/>
      <c r="PQW129" s="516"/>
      <c r="PQX129" s="516"/>
      <c r="PQY129" s="516"/>
      <c r="PQZ129" s="516"/>
      <c r="PRA129" s="516"/>
      <c r="PRB129" s="516"/>
      <c r="PRC129" s="516"/>
      <c r="PRD129" s="516"/>
      <c r="PRE129" s="516"/>
      <c r="PRF129" s="516"/>
      <c r="PRG129" s="516"/>
      <c r="PRH129" s="516"/>
      <c r="PRI129" s="516"/>
      <c r="PRJ129" s="516"/>
      <c r="PRK129" s="516"/>
      <c r="PRL129" s="516"/>
      <c r="PRM129" s="516"/>
      <c r="PRN129" s="516"/>
      <c r="PRO129" s="516"/>
      <c r="PRP129" s="516"/>
      <c r="PRQ129" s="516"/>
      <c r="PRR129" s="516"/>
      <c r="PRS129" s="516"/>
      <c r="PRT129" s="516"/>
      <c r="PRU129" s="516"/>
      <c r="PRV129" s="516"/>
      <c r="PRW129" s="516"/>
      <c r="PRX129" s="516"/>
      <c r="PRY129" s="516"/>
      <c r="PRZ129" s="516"/>
      <c r="PSA129" s="516"/>
      <c r="PSB129" s="516"/>
      <c r="PSC129" s="516"/>
      <c r="PSD129" s="516"/>
      <c r="PSE129" s="516"/>
      <c r="PSF129" s="516"/>
      <c r="PSG129" s="516"/>
      <c r="PSH129" s="516"/>
      <c r="PSI129" s="516"/>
      <c r="PSJ129" s="516"/>
      <c r="PSK129" s="516"/>
      <c r="PSL129" s="516"/>
      <c r="PSM129" s="516"/>
      <c r="PSN129" s="516"/>
      <c r="PSO129" s="516"/>
      <c r="PSP129" s="516"/>
      <c r="PSQ129" s="516"/>
      <c r="PSR129" s="516"/>
      <c r="PSS129" s="516"/>
      <c r="PST129" s="516"/>
      <c r="PSU129" s="516"/>
      <c r="PSV129" s="516"/>
      <c r="PSW129" s="516"/>
      <c r="PSX129" s="516"/>
      <c r="PSY129" s="516"/>
      <c r="PSZ129" s="516"/>
      <c r="PTA129" s="516"/>
      <c r="PTB129" s="516"/>
      <c r="PTC129" s="516"/>
      <c r="PTD129" s="516"/>
      <c r="PTE129" s="516"/>
      <c r="PTF129" s="516"/>
      <c r="PTG129" s="516"/>
      <c r="PTH129" s="516"/>
      <c r="PTI129" s="516"/>
      <c r="PTJ129" s="516"/>
      <c r="PTK129" s="516"/>
      <c r="PTL129" s="516"/>
      <c r="PTM129" s="516"/>
      <c r="PTN129" s="516"/>
      <c r="PTO129" s="516"/>
      <c r="PTP129" s="516"/>
      <c r="PTQ129" s="516"/>
      <c r="PTR129" s="516"/>
      <c r="PTS129" s="516"/>
      <c r="PTT129" s="516"/>
      <c r="PTU129" s="516"/>
      <c r="PTV129" s="516"/>
      <c r="PTW129" s="516"/>
      <c r="PTX129" s="516"/>
      <c r="PTY129" s="516"/>
      <c r="PTZ129" s="516"/>
      <c r="PUA129" s="516"/>
      <c r="PUB129" s="516"/>
      <c r="PUC129" s="516"/>
      <c r="PUD129" s="516"/>
      <c r="PUE129" s="516"/>
      <c r="PUF129" s="516"/>
      <c r="PUG129" s="516"/>
      <c r="PUH129" s="516"/>
      <c r="PUI129" s="516"/>
      <c r="PUJ129" s="516"/>
      <c r="PUK129" s="516"/>
      <c r="PUL129" s="516"/>
      <c r="PUM129" s="516"/>
      <c r="PUN129" s="516"/>
      <c r="PUO129" s="516"/>
      <c r="PUP129" s="516"/>
      <c r="PUQ129" s="516"/>
      <c r="PUR129" s="516"/>
      <c r="PUS129" s="516"/>
      <c r="PUT129" s="516"/>
      <c r="PUU129" s="516"/>
      <c r="PUV129" s="516"/>
      <c r="PUW129" s="516"/>
      <c r="PUX129" s="516"/>
      <c r="PUY129" s="516"/>
      <c r="PUZ129" s="516"/>
      <c r="PVA129" s="516"/>
      <c r="PVB129" s="516"/>
      <c r="PVC129" s="516"/>
      <c r="PVD129" s="516"/>
      <c r="PVE129" s="516"/>
      <c r="PVF129" s="516"/>
      <c r="PVG129" s="516"/>
      <c r="PVH129" s="516"/>
      <c r="PVI129" s="516"/>
      <c r="PVJ129" s="516"/>
      <c r="PVK129" s="516"/>
      <c r="PVL129" s="516"/>
      <c r="PVM129" s="516"/>
      <c r="PVN129" s="516"/>
      <c r="PVO129" s="516"/>
      <c r="PVP129" s="516"/>
      <c r="PVQ129" s="516"/>
      <c r="PVR129" s="516"/>
      <c r="PVS129" s="516"/>
      <c r="PVT129" s="516"/>
      <c r="PVU129" s="516"/>
      <c r="PVV129" s="516"/>
      <c r="PVW129" s="516"/>
      <c r="PVX129" s="516"/>
      <c r="PVY129" s="516"/>
      <c r="PVZ129" s="516"/>
      <c r="PWA129" s="516"/>
      <c r="PWB129" s="516"/>
      <c r="PWC129" s="516"/>
      <c r="PWD129" s="516"/>
      <c r="PWE129" s="516"/>
      <c r="PWF129" s="516"/>
      <c r="PWG129" s="516"/>
      <c r="PWH129" s="516"/>
      <c r="PWI129" s="516"/>
      <c r="PWJ129" s="516"/>
      <c r="PWK129" s="516"/>
      <c r="PWL129" s="516"/>
      <c r="PWM129" s="516"/>
      <c r="PWN129" s="516"/>
      <c r="PWO129" s="516"/>
      <c r="PWP129" s="516"/>
      <c r="PWQ129" s="516"/>
      <c r="PWR129" s="516"/>
      <c r="PWS129" s="516"/>
      <c r="PWT129" s="516"/>
      <c r="PWU129" s="516"/>
      <c r="PWV129" s="516"/>
      <c r="PWW129" s="516"/>
      <c r="PWX129" s="516"/>
      <c r="PWY129" s="516"/>
      <c r="PWZ129" s="516"/>
      <c r="PXA129" s="516"/>
      <c r="PXB129" s="516"/>
      <c r="PXC129" s="516"/>
      <c r="PXD129" s="516"/>
      <c r="PXE129" s="516"/>
      <c r="PXF129" s="516"/>
      <c r="PXG129" s="516"/>
      <c r="PXH129" s="516"/>
      <c r="PXI129" s="516"/>
      <c r="PXJ129" s="516"/>
      <c r="PXK129" s="516"/>
      <c r="PXL129" s="516"/>
      <c r="PXM129" s="516"/>
      <c r="PXN129" s="516"/>
      <c r="PXO129" s="516"/>
      <c r="PXP129" s="516"/>
      <c r="PXQ129" s="516"/>
      <c r="PXR129" s="516"/>
      <c r="PXS129" s="516"/>
      <c r="PXT129" s="516"/>
      <c r="PXU129" s="516"/>
      <c r="PXV129" s="516"/>
      <c r="PXW129" s="516"/>
      <c r="PXX129" s="516"/>
      <c r="PXY129" s="516"/>
      <c r="PXZ129" s="516"/>
      <c r="PYA129" s="516"/>
      <c r="PYB129" s="516"/>
      <c r="PYC129" s="516"/>
      <c r="PYD129" s="516"/>
      <c r="PYE129" s="516"/>
      <c r="PYF129" s="516"/>
      <c r="PYG129" s="516"/>
      <c r="PYH129" s="516"/>
      <c r="PYI129" s="516"/>
      <c r="PYJ129" s="516"/>
      <c r="PYK129" s="516"/>
      <c r="PYL129" s="516"/>
      <c r="PYM129" s="516"/>
      <c r="PYN129" s="516"/>
      <c r="PYO129" s="516"/>
      <c r="PYP129" s="516"/>
      <c r="PYQ129" s="516"/>
      <c r="PYR129" s="516"/>
      <c r="PYS129" s="516"/>
      <c r="PYT129" s="516"/>
      <c r="PYU129" s="516"/>
      <c r="PYV129" s="516"/>
      <c r="PYW129" s="516"/>
      <c r="PYX129" s="516"/>
      <c r="PYY129" s="516"/>
      <c r="PYZ129" s="516"/>
      <c r="PZA129" s="516"/>
      <c r="PZB129" s="516"/>
      <c r="PZC129" s="516"/>
      <c r="PZD129" s="516"/>
      <c r="PZE129" s="516"/>
      <c r="PZF129" s="516"/>
      <c r="PZG129" s="516"/>
      <c r="PZH129" s="516"/>
      <c r="PZI129" s="516"/>
      <c r="PZJ129" s="516"/>
      <c r="PZK129" s="516"/>
      <c r="PZL129" s="516"/>
      <c r="PZM129" s="516"/>
      <c r="PZN129" s="516"/>
      <c r="PZO129" s="516"/>
      <c r="PZP129" s="516"/>
      <c r="PZQ129" s="516"/>
      <c r="PZR129" s="516"/>
      <c r="PZS129" s="516"/>
      <c r="PZT129" s="516"/>
      <c r="PZU129" s="516"/>
      <c r="PZV129" s="516"/>
      <c r="PZW129" s="516"/>
      <c r="PZX129" s="516"/>
      <c r="PZY129" s="516"/>
      <c r="PZZ129" s="516"/>
      <c r="QAA129" s="516"/>
      <c r="QAB129" s="516"/>
      <c r="QAC129" s="516"/>
      <c r="QAD129" s="516"/>
      <c r="QAE129" s="516"/>
      <c r="QAF129" s="516"/>
      <c r="QAG129" s="516"/>
      <c r="QAH129" s="516"/>
      <c r="QAI129" s="516"/>
      <c r="QAJ129" s="516"/>
      <c r="QAK129" s="516"/>
      <c r="QAL129" s="516"/>
      <c r="QAM129" s="516"/>
      <c r="QAN129" s="516"/>
      <c r="QAO129" s="516"/>
      <c r="QAP129" s="516"/>
      <c r="QAQ129" s="516"/>
      <c r="QAR129" s="516"/>
      <c r="QAS129" s="516"/>
      <c r="QAT129" s="516"/>
      <c r="QAU129" s="516"/>
      <c r="QAV129" s="516"/>
      <c r="QAW129" s="516"/>
      <c r="QAX129" s="516"/>
      <c r="QAY129" s="516"/>
      <c r="QAZ129" s="516"/>
      <c r="QBA129" s="516"/>
      <c r="QBB129" s="516"/>
      <c r="QBC129" s="516"/>
      <c r="QBD129" s="516"/>
      <c r="QBE129" s="516"/>
      <c r="QBF129" s="516"/>
      <c r="QBG129" s="516"/>
      <c r="QBH129" s="516"/>
      <c r="QBI129" s="516"/>
      <c r="QBJ129" s="516"/>
      <c r="QBK129" s="516"/>
      <c r="QBL129" s="516"/>
      <c r="QBM129" s="516"/>
      <c r="QBN129" s="516"/>
      <c r="QBO129" s="516"/>
      <c r="QBP129" s="516"/>
      <c r="QBQ129" s="516"/>
      <c r="QBR129" s="516"/>
      <c r="QBS129" s="516"/>
      <c r="QBT129" s="516"/>
      <c r="QBU129" s="516"/>
      <c r="QBV129" s="516"/>
      <c r="QBW129" s="516"/>
      <c r="QBX129" s="516"/>
      <c r="QBY129" s="516"/>
      <c r="QBZ129" s="516"/>
      <c r="QCA129" s="516"/>
      <c r="QCB129" s="516"/>
      <c r="QCC129" s="516"/>
      <c r="QCD129" s="516"/>
      <c r="QCE129" s="516"/>
      <c r="QCF129" s="516"/>
      <c r="QCG129" s="516"/>
      <c r="QCH129" s="516"/>
      <c r="QCI129" s="516"/>
      <c r="QCJ129" s="516"/>
      <c r="QCK129" s="516"/>
      <c r="QCL129" s="516"/>
      <c r="QCM129" s="516"/>
      <c r="QCN129" s="516"/>
      <c r="QCO129" s="516"/>
      <c r="QCP129" s="516"/>
      <c r="QCQ129" s="516"/>
      <c r="QCR129" s="516"/>
      <c r="QCS129" s="516"/>
      <c r="QCT129" s="516"/>
      <c r="QCU129" s="516"/>
      <c r="QCV129" s="516"/>
      <c r="QCW129" s="516"/>
      <c r="QCX129" s="516"/>
      <c r="QCY129" s="516"/>
      <c r="QCZ129" s="516"/>
      <c r="QDA129" s="516"/>
      <c r="QDB129" s="516"/>
      <c r="QDC129" s="516"/>
      <c r="QDD129" s="516"/>
      <c r="QDE129" s="516"/>
      <c r="QDF129" s="516"/>
      <c r="QDG129" s="516"/>
      <c r="QDH129" s="516"/>
      <c r="QDI129" s="516"/>
      <c r="QDJ129" s="516"/>
      <c r="QDK129" s="516"/>
      <c r="QDL129" s="516"/>
      <c r="QDM129" s="516"/>
      <c r="QDN129" s="516"/>
      <c r="QDO129" s="516"/>
      <c r="QDP129" s="516"/>
      <c r="QDQ129" s="516"/>
      <c r="QDR129" s="516"/>
      <c r="QDS129" s="516"/>
      <c r="QDT129" s="516"/>
      <c r="QDU129" s="516"/>
      <c r="QDV129" s="516"/>
      <c r="QDW129" s="516"/>
      <c r="QDX129" s="516"/>
      <c r="QDY129" s="516"/>
      <c r="QDZ129" s="516"/>
      <c r="QEA129" s="516"/>
      <c r="QEB129" s="516"/>
      <c r="QEC129" s="516"/>
      <c r="QED129" s="516"/>
      <c r="QEE129" s="516"/>
      <c r="QEF129" s="516"/>
      <c r="QEG129" s="516"/>
      <c r="QEH129" s="516"/>
      <c r="QEI129" s="516"/>
      <c r="QEJ129" s="516"/>
      <c r="QEK129" s="516"/>
      <c r="QEL129" s="516"/>
      <c r="QEM129" s="516"/>
      <c r="QEN129" s="516"/>
      <c r="QEO129" s="516"/>
      <c r="QEP129" s="516"/>
      <c r="QEQ129" s="516"/>
      <c r="QER129" s="516"/>
      <c r="QES129" s="516"/>
      <c r="QET129" s="516"/>
      <c r="QEU129" s="516"/>
      <c r="QEV129" s="516"/>
      <c r="QEW129" s="516"/>
      <c r="QEX129" s="516"/>
      <c r="QEY129" s="516"/>
      <c r="QEZ129" s="516"/>
      <c r="QFA129" s="516"/>
      <c r="QFB129" s="516"/>
      <c r="QFC129" s="516"/>
      <c r="QFD129" s="516"/>
      <c r="QFE129" s="516"/>
      <c r="QFF129" s="516"/>
      <c r="QFG129" s="516"/>
      <c r="QFH129" s="516"/>
      <c r="QFI129" s="516"/>
      <c r="QFJ129" s="516"/>
      <c r="QFK129" s="516"/>
      <c r="QFL129" s="516"/>
      <c r="QFM129" s="516"/>
      <c r="QFN129" s="516"/>
      <c r="QFO129" s="516"/>
      <c r="QFP129" s="516"/>
      <c r="QFQ129" s="516"/>
      <c r="QFR129" s="516"/>
      <c r="QFS129" s="516"/>
      <c r="QFT129" s="516"/>
      <c r="QFU129" s="516"/>
      <c r="QFV129" s="516"/>
      <c r="QFW129" s="516"/>
      <c r="QFX129" s="516"/>
      <c r="QFY129" s="516"/>
      <c r="QFZ129" s="516"/>
      <c r="QGA129" s="516"/>
      <c r="QGB129" s="516"/>
      <c r="QGC129" s="516"/>
      <c r="QGD129" s="516"/>
      <c r="QGE129" s="516"/>
      <c r="QGF129" s="516"/>
      <c r="QGG129" s="516"/>
      <c r="QGH129" s="516"/>
      <c r="QGI129" s="516"/>
      <c r="QGJ129" s="516"/>
      <c r="QGK129" s="516"/>
      <c r="QGL129" s="516"/>
      <c r="QGM129" s="516"/>
      <c r="QGN129" s="516"/>
      <c r="QGO129" s="516"/>
      <c r="QGP129" s="516"/>
      <c r="QGQ129" s="516"/>
      <c r="QGR129" s="516"/>
      <c r="QGS129" s="516"/>
      <c r="QGT129" s="516"/>
      <c r="QGU129" s="516"/>
      <c r="QGV129" s="516"/>
      <c r="QGW129" s="516"/>
      <c r="QGX129" s="516"/>
      <c r="QGY129" s="516"/>
      <c r="QGZ129" s="516"/>
      <c r="QHA129" s="516"/>
      <c r="QHB129" s="516"/>
      <c r="QHC129" s="516"/>
      <c r="QHD129" s="516"/>
      <c r="QHE129" s="516"/>
      <c r="QHF129" s="516"/>
      <c r="QHG129" s="516"/>
      <c r="QHH129" s="516"/>
      <c r="QHI129" s="516"/>
      <c r="QHJ129" s="516"/>
      <c r="QHK129" s="516"/>
      <c r="QHL129" s="516"/>
      <c r="QHM129" s="516"/>
      <c r="QHN129" s="516"/>
      <c r="QHO129" s="516"/>
      <c r="QHP129" s="516"/>
      <c r="QHQ129" s="516"/>
      <c r="QHR129" s="516"/>
      <c r="QHS129" s="516"/>
      <c r="QHT129" s="516"/>
      <c r="QHU129" s="516"/>
      <c r="QHV129" s="516"/>
      <c r="QHW129" s="516"/>
      <c r="QHX129" s="516"/>
      <c r="QHY129" s="516"/>
      <c r="QHZ129" s="516"/>
      <c r="QIA129" s="516"/>
      <c r="QIB129" s="516"/>
      <c r="QIC129" s="516"/>
      <c r="QID129" s="516"/>
      <c r="QIE129" s="516"/>
      <c r="QIF129" s="516"/>
      <c r="QIG129" s="516"/>
      <c r="QIH129" s="516"/>
      <c r="QII129" s="516"/>
      <c r="QIJ129" s="516"/>
      <c r="QIK129" s="516"/>
      <c r="QIL129" s="516"/>
      <c r="QIM129" s="516"/>
      <c r="QIN129" s="516"/>
      <c r="QIO129" s="516"/>
      <c r="QIP129" s="516"/>
      <c r="QIQ129" s="516"/>
      <c r="QIR129" s="516"/>
      <c r="QIS129" s="516"/>
      <c r="QIT129" s="516"/>
      <c r="QIU129" s="516"/>
      <c r="QIV129" s="516"/>
      <c r="QIW129" s="516"/>
      <c r="QIX129" s="516"/>
      <c r="QIY129" s="516"/>
      <c r="QIZ129" s="516"/>
      <c r="QJA129" s="516"/>
      <c r="QJB129" s="516"/>
      <c r="QJC129" s="516"/>
      <c r="QJD129" s="516"/>
      <c r="QJE129" s="516"/>
      <c r="QJF129" s="516"/>
      <c r="QJG129" s="516"/>
      <c r="QJH129" s="516"/>
      <c r="QJI129" s="516"/>
      <c r="QJJ129" s="516"/>
      <c r="QJK129" s="516"/>
      <c r="QJL129" s="516"/>
      <c r="QJM129" s="516"/>
      <c r="QJN129" s="516"/>
      <c r="QJO129" s="516"/>
      <c r="QJP129" s="516"/>
      <c r="QJQ129" s="516"/>
      <c r="QJR129" s="516"/>
      <c r="QJS129" s="516"/>
      <c r="QJT129" s="516"/>
      <c r="QJU129" s="516"/>
      <c r="QJV129" s="516"/>
      <c r="QJW129" s="516"/>
      <c r="QJX129" s="516"/>
      <c r="QJY129" s="516"/>
      <c r="QJZ129" s="516"/>
      <c r="QKA129" s="516"/>
      <c r="QKB129" s="516"/>
      <c r="QKC129" s="516"/>
      <c r="QKD129" s="516"/>
      <c r="QKE129" s="516"/>
      <c r="QKF129" s="516"/>
      <c r="QKG129" s="516"/>
      <c r="QKH129" s="516"/>
      <c r="QKI129" s="516"/>
      <c r="QKJ129" s="516"/>
      <c r="QKK129" s="516"/>
      <c r="QKL129" s="516"/>
      <c r="QKM129" s="516"/>
      <c r="QKN129" s="516"/>
      <c r="QKO129" s="516"/>
      <c r="QKP129" s="516"/>
      <c r="QKQ129" s="516"/>
      <c r="QKR129" s="516"/>
      <c r="QKS129" s="516"/>
      <c r="QKT129" s="516"/>
      <c r="QKU129" s="516"/>
      <c r="QKV129" s="516"/>
      <c r="QKW129" s="516"/>
      <c r="QKX129" s="516"/>
      <c r="QKY129" s="516"/>
      <c r="QKZ129" s="516"/>
      <c r="QLA129" s="516"/>
      <c r="QLB129" s="516"/>
      <c r="QLC129" s="516"/>
      <c r="QLD129" s="516"/>
      <c r="QLE129" s="516"/>
      <c r="QLF129" s="516"/>
      <c r="QLG129" s="516"/>
      <c r="QLH129" s="516"/>
      <c r="QLI129" s="516"/>
      <c r="QLJ129" s="516"/>
      <c r="QLK129" s="516"/>
      <c r="QLL129" s="516"/>
      <c r="QLM129" s="516"/>
      <c r="QLN129" s="516"/>
      <c r="QLO129" s="516"/>
      <c r="QLP129" s="516"/>
      <c r="QLQ129" s="516"/>
      <c r="QLR129" s="516"/>
      <c r="QLS129" s="516"/>
      <c r="QLT129" s="516"/>
      <c r="QLU129" s="516"/>
      <c r="QLV129" s="516"/>
      <c r="QLW129" s="516"/>
      <c r="QLX129" s="516"/>
      <c r="QLY129" s="516"/>
      <c r="QLZ129" s="516"/>
      <c r="QMA129" s="516"/>
      <c r="QMB129" s="516"/>
      <c r="QMC129" s="516"/>
      <c r="QMD129" s="516"/>
      <c r="QME129" s="516"/>
      <c r="QMF129" s="516"/>
      <c r="QMG129" s="516"/>
      <c r="QMH129" s="516"/>
      <c r="QMI129" s="516"/>
      <c r="QMJ129" s="516"/>
      <c r="QMK129" s="516"/>
      <c r="QML129" s="516"/>
      <c r="QMM129" s="516"/>
      <c r="QMN129" s="516"/>
      <c r="QMO129" s="516"/>
      <c r="QMP129" s="516"/>
      <c r="QMQ129" s="516"/>
      <c r="QMR129" s="516"/>
      <c r="QMS129" s="516"/>
      <c r="QMT129" s="516"/>
      <c r="QMU129" s="516"/>
      <c r="QMV129" s="516"/>
      <c r="QMW129" s="516"/>
      <c r="QMX129" s="516"/>
      <c r="QMY129" s="516"/>
      <c r="QMZ129" s="516"/>
      <c r="QNA129" s="516"/>
      <c r="QNB129" s="516"/>
      <c r="QNC129" s="516"/>
      <c r="QND129" s="516"/>
      <c r="QNE129" s="516"/>
      <c r="QNF129" s="516"/>
      <c r="QNG129" s="516"/>
      <c r="QNH129" s="516"/>
      <c r="QNI129" s="516"/>
      <c r="QNJ129" s="516"/>
      <c r="QNK129" s="516"/>
      <c r="QNL129" s="516"/>
      <c r="QNM129" s="516"/>
      <c r="QNN129" s="516"/>
      <c r="QNO129" s="516"/>
      <c r="QNP129" s="516"/>
      <c r="QNQ129" s="516"/>
      <c r="QNR129" s="516"/>
      <c r="QNS129" s="516"/>
      <c r="QNT129" s="516"/>
      <c r="QNU129" s="516"/>
      <c r="QNV129" s="516"/>
      <c r="QNW129" s="516"/>
      <c r="QNX129" s="516"/>
      <c r="QNY129" s="516"/>
      <c r="QNZ129" s="516"/>
      <c r="QOA129" s="516"/>
      <c r="QOB129" s="516"/>
      <c r="QOC129" s="516"/>
      <c r="QOD129" s="516"/>
      <c r="QOE129" s="516"/>
      <c r="QOF129" s="516"/>
      <c r="QOG129" s="516"/>
      <c r="QOH129" s="516"/>
      <c r="QOI129" s="516"/>
      <c r="QOJ129" s="516"/>
      <c r="QOK129" s="516"/>
      <c r="QOL129" s="516"/>
      <c r="QOM129" s="516"/>
      <c r="QON129" s="516"/>
      <c r="QOO129" s="516"/>
      <c r="QOP129" s="516"/>
      <c r="QOQ129" s="516"/>
      <c r="QOR129" s="516"/>
      <c r="QOS129" s="516"/>
      <c r="QOT129" s="516"/>
      <c r="QOU129" s="516"/>
      <c r="QOV129" s="516"/>
      <c r="QOW129" s="516"/>
      <c r="QOX129" s="516"/>
      <c r="QOY129" s="516"/>
      <c r="QOZ129" s="516"/>
      <c r="QPA129" s="516"/>
      <c r="QPB129" s="516"/>
      <c r="QPC129" s="516"/>
      <c r="QPD129" s="516"/>
      <c r="QPE129" s="516"/>
      <c r="QPF129" s="516"/>
      <c r="QPG129" s="516"/>
      <c r="QPH129" s="516"/>
      <c r="QPI129" s="516"/>
      <c r="QPJ129" s="516"/>
      <c r="QPK129" s="516"/>
      <c r="QPL129" s="516"/>
      <c r="QPM129" s="516"/>
      <c r="QPN129" s="516"/>
      <c r="QPO129" s="516"/>
      <c r="QPP129" s="516"/>
      <c r="QPQ129" s="516"/>
      <c r="QPR129" s="516"/>
      <c r="QPS129" s="516"/>
      <c r="QPT129" s="516"/>
      <c r="QPU129" s="516"/>
      <c r="QPV129" s="516"/>
      <c r="QPW129" s="516"/>
      <c r="QPX129" s="516"/>
      <c r="QPY129" s="516"/>
      <c r="QPZ129" s="516"/>
      <c r="QQA129" s="516"/>
      <c r="QQB129" s="516"/>
      <c r="QQC129" s="516"/>
      <c r="QQD129" s="516"/>
      <c r="QQE129" s="516"/>
      <c r="QQF129" s="516"/>
      <c r="QQG129" s="516"/>
      <c r="QQH129" s="516"/>
      <c r="QQI129" s="516"/>
      <c r="QQJ129" s="516"/>
      <c r="QQK129" s="516"/>
      <c r="QQL129" s="516"/>
      <c r="QQM129" s="516"/>
      <c r="QQN129" s="516"/>
      <c r="QQO129" s="516"/>
      <c r="QQP129" s="516"/>
      <c r="QQQ129" s="516"/>
      <c r="QQR129" s="516"/>
      <c r="QQS129" s="516"/>
      <c r="QQT129" s="516"/>
      <c r="QQU129" s="516"/>
      <c r="QQV129" s="516"/>
      <c r="QQW129" s="516"/>
      <c r="QQX129" s="516"/>
      <c r="QQY129" s="516"/>
      <c r="QQZ129" s="516"/>
      <c r="QRA129" s="516"/>
      <c r="QRB129" s="516"/>
      <c r="QRC129" s="516"/>
      <c r="QRD129" s="516"/>
      <c r="QRE129" s="516"/>
      <c r="QRF129" s="516"/>
      <c r="QRG129" s="516"/>
      <c r="QRH129" s="516"/>
      <c r="QRI129" s="516"/>
      <c r="QRJ129" s="516"/>
      <c r="QRK129" s="516"/>
      <c r="QRL129" s="516"/>
      <c r="QRM129" s="516"/>
      <c r="QRN129" s="516"/>
      <c r="QRO129" s="516"/>
      <c r="QRP129" s="516"/>
      <c r="QRQ129" s="516"/>
      <c r="QRR129" s="516"/>
      <c r="QRS129" s="516"/>
      <c r="QRT129" s="516"/>
      <c r="QRU129" s="516"/>
      <c r="QRV129" s="516"/>
      <c r="QRW129" s="516"/>
      <c r="QRX129" s="516"/>
      <c r="QRY129" s="516"/>
      <c r="QRZ129" s="516"/>
      <c r="QSA129" s="516"/>
      <c r="QSB129" s="516"/>
      <c r="QSC129" s="516"/>
      <c r="QSD129" s="516"/>
      <c r="QSE129" s="516"/>
      <c r="QSF129" s="516"/>
      <c r="QSG129" s="516"/>
      <c r="QSH129" s="516"/>
      <c r="QSI129" s="516"/>
      <c r="QSJ129" s="516"/>
      <c r="QSK129" s="516"/>
      <c r="QSL129" s="516"/>
      <c r="QSM129" s="516"/>
      <c r="QSN129" s="516"/>
      <c r="QSO129" s="516"/>
      <c r="QSP129" s="516"/>
      <c r="QSQ129" s="516"/>
      <c r="QSR129" s="516"/>
      <c r="QSS129" s="516"/>
      <c r="QST129" s="516"/>
      <c r="QSU129" s="516"/>
      <c r="QSV129" s="516"/>
      <c r="QSW129" s="516"/>
      <c r="QSX129" s="516"/>
      <c r="QSY129" s="516"/>
      <c r="QSZ129" s="516"/>
      <c r="QTA129" s="516"/>
      <c r="QTB129" s="516"/>
      <c r="QTC129" s="516"/>
      <c r="QTD129" s="516"/>
      <c r="QTE129" s="516"/>
      <c r="QTF129" s="516"/>
      <c r="QTG129" s="516"/>
      <c r="QTH129" s="516"/>
      <c r="QTI129" s="516"/>
      <c r="QTJ129" s="516"/>
      <c r="QTK129" s="516"/>
      <c r="QTL129" s="516"/>
      <c r="QTM129" s="516"/>
      <c r="QTN129" s="516"/>
      <c r="QTO129" s="516"/>
      <c r="QTP129" s="516"/>
      <c r="QTQ129" s="516"/>
      <c r="QTR129" s="516"/>
      <c r="QTS129" s="516"/>
      <c r="QTT129" s="516"/>
      <c r="QTU129" s="516"/>
      <c r="QTV129" s="516"/>
      <c r="QTW129" s="516"/>
      <c r="QTX129" s="516"/>
      <c r="QTY129" s="516"/>
      <c r="QTZ129" s="516"/>
      <c r="QUA129" s="516"/>
      <c r="QUB129" s="516"/>
      <c r="QUC129" s="516"/>
      <c r="QUD129" s="516"/>
      <c r="QUE129" s="516"/>
      <c r="QUF129" s="516"/>
      <c r="QUG129" s="516"/>
      <c r="QUH129" s="516"/>
      <c r="QUI129" s="516"/>
      <c r="QUJ129" s="516"/>
      <c r="QUK129" s="516"/>
      <c r="QUL129" s="516"/>
      <c r="QUM129" s="516"/>
      <c r="QUN129" s="516"/>
      <c r="QUO129" s="516"/>
      <c r="QUP129" s="516"/>
      <c r="QUQ129" s="516"/>
      <c r="QUR129" s="516"/>
      <c r="QUS129" s="516"/>
      <c r="QUT129" s="516"/>
      <c r="QUU129" s="516"/>
      <c r="QUV129" s="516"/>
      <c r="QUW129" s="516"/>
      <c r="QUX129" s="516"/>
      <c r="QUY129" s="516"/>
      <c r="QUZ129" s="516"/>
      <c r="QVA129" s="516"/>
      <c r="QVB129" s="516"/>
      <c r="QVC129" s="516"/>
      <c r="QVD129" s="516"/>
      <c r="QVE129" s="516"/>
      <c r="QVF129" s="516"/>
      <c r="QVG129" s="516"/>
      <c r="QVH129" s="516"/>
      <c r="QVI129" s="516"/>
      <c r="QVJ129" s="516"/>
      <c r="QVK129" s="516"/>
      <c r="QVL129" s="516"/>
      <c r="QVM129" s="516"/>
      <c r="QVN129" s="516"/>
      <c r="QVO129" s="516"/>
      <c r="QVP129" s="516"/>
      <c r="QVQ129" s="516"/>
      <c r="QVR129" s="516"/>
      <c r="QVS129" s="516"/>
      <c r="QVT129" s="516"/>
      <c r="QVU129" s="516"/>
      <c r="QVV129" s="516"/>
      <c r="QVW129" s="516"/>
      <c r="QVX129" s="516"/>
      <c r="QVY129" s="516"/>
      <c r="QVZ129" s="516"/>
      <c r="QWA129" s="516"/>
      <c r="QWB129" s="516"/>
      <c r="QWC129" s="516"/>
      <c r="QWD129" s="516"/>
      <c r="QWE129" s="516"/>
      <c r="QWF129" s="516"/>
      <c r="QWG129" s="516"/>
      <c r="QWH129" s="516"/>
      <c r="QWI129" s="516"/>
      <c r="QWJ129" s="516"/>
      <c r="QWK129" s="516"/>
      <c r="QWL129" s="516"/>
      <c r="QWM129" s="516"/>
      <c r="QWN129" s="516"/>
      <c r="QWO129" s="516"/>
      <c r="QWP129" s="516"/>
      <c r="QWQ129" s="516"/>
      <c r="QWR129" s="516"/>
      <c r="QWS129" s="516"/>
      <c r="QWT129" s="516"/>
      <c r="QWU129" s="516"/>
      <c r="QWV129" s="516"/>
      <c r="QWW129" s="516"/>
      <c r="QWX129" s="516"/>
      <c r="QWY129" s="516"/>
      <c r="QWZ129" s="516"/>
      <c r="QXA129" s="516"/>
      <c r="QXB129" s="516"/>
      <c r="QXC129" s="516"/>
      <c r="QXD129" s="516"/>
      <c r="QXE129" s="516"/>
      <c r="QXF129" s="516"/>
      <c r="QXG129" s="516"/>
      <c r="QXH129" s="516"/>
      <c r="QXI129" s="516"/>
      <c r="QXJ129" s="516"/>
      <c r="QXK129" s="516"/>
      <c r="QXL129" s="516"/>
      <c r="QXM129" s="516"/>
      <c r="QXN129" s="516"/>
      <c r="QXO129" s="516"/>
      <c r="QXP129" s="516"/>
      <c r="QXQ129" s="516"/>
      <c r="QXR129" s="516"/>
      <c r="QXS129" s="516"/>
      <c r="QXT129" s="516"/>
      <c r="QXU129" s="516"/>
      <c r="QXV129" s="516"/>
      <c r="QXW129" s="516"/>
      <c r="QXX129" s="516"/>
      <c r="QXY129" s="516"/>
      <c r="QXZ129" s="516"/>
      <c r="QYA129" s="516"/>
      <c r="QYB129" s="516"/>
      <c r="QYC129" s="516"/>
      <c r="QYD129" s="516"/>
      <c r="QYE129" s="516"/>
      <c r="QYF129" s="516"/>
      <c r="QYG129" s="516"/>
      <c r="QYH129" s="516"/>
      <c r="QYI129" s="516"/>
      <c r="QYJ129" s="516"/>
      <c r="QYK129" s="516"/>
      <c r="QYL129" s="516"/>
      <c r="QYM129" s="516"/>
      <c r="QYN129" s="516"/>
      <c r="QYO129" s="516"/>
      <c r="QYP129" s="516"/>
      <c r="QYQ129" s="516"/>
      <c r="QYR129" s="516"/>
      <c r="QYS129" s="516"/>
      <c r="QYT129" s="516"/>
      <c r="QYU129" s="516"/>
      <c r="QYV129" s="516"/>
      <c r="QYW129" s="516"/>
      <c r="QYX129" s="516"/>
      <c r="QYY129" s="516"/>
      <c r="QYZ129" s="516"/>
      <c r="QZA129" s="516"/>
      <c r="QZB129" s="516"/>
      <c r="QZC129" s="516"/>
      <c r="QZD129" s="516"/>
      <c r="QZE129" s="516"/>
      <c r="QZF129" s="516"/>
      <c r="QZG129" s="516"/>
      <c r="QZH129" s="516"/>
      <c r="QZI129" s="516"/>
      <c r="QZJ129" s="516"/>
      <c r="QZK129" s="516"/>
      <c r="QZL129" s="516"/>
      <c r="QZM129" s="516"/>
      <c r="QZN129" s="516"/>
      <c r="QZO129" s="516"/>
      <c r="QZP129" s="516"/>
      <c r="QZQ129" s="516"/>
      <c r="QZR129" s="516"/>
      <c r="QZS129" s="516"/>
      <c r="QZT129" s="516"/>
      <c r="QZU129" s="516"/>
      <c r="QZV129" s="516"/>
      <c r="QZW129" s="516"/>
      <c r="QZX129" s="516"/>
      <c r="QZY129" s="516"/>
      <c r="QZZ129" s="516"/>
      <c r="RAA129" s="516"/>
      <c r="RAB129" s="516"/>
      <c r="RAC129" s="516"/>
      <c r="RAD129" s="516"/>
      <c r="RAE129" s="516"/>
      <c r="RAF129" s="516"/>
      <c r="RAG129" s="516"/>
      <c r="RAH129" s="516"/>
      <c r="RAI129" s="516"/>
      <c r="RAJ129" s="516"/>
      <c r="RAK129" s="516"/>
      <c r="RAL129" s="516"/>
      <c r="RAM129" s="516"/>
      <c r="RAN129" s="516"/>
      <c r="RAO129" s="516"/>
      <c r="RAP129" s="516"/>
      <c r="RAQ129" s="516"/>
      <c r="RAR129" s="516"/>
      <c r="RAS129" s="516"/>
      <c r="RAT129" s="516"/>
      <c r="RAU129" s="516"/>
      <c r="RAV129" s="516"/>
      <c r="RAW129" s="516"/>
      <c r="RAX129" s="516"/>
      <c r="RAY129" s="516"/>
      <c r="RAZ129" s="516"/>
      <c r="RBA129" s="516"/>
      <c r="RBB129" s="516"/>
      <c r="RBC129" s="516"/>
      <c r="RBD129" s="516"/>
      <c r="RBE129" s="516"/>
      <c r="RBF129" s="516"/>
      <c r="RBG129" s="516"/>
      <c r="RBH129" s="516"/>
      <c r="RBI129" s="516"/>
      <c r="RBJ129" s="516"/>
      <c r="RBK129" s="516"/>
      <c r="RBL129" s="516"/>
      <c r="RBM129" s="516"/>
      <c r="RBN129" s="516"/>
      <c r="RBO129" s="516"/>
      <c r="RBP129" s="516"/>
      <c r="RBQ129" s="516"/>
      <c r="RBR129" s="516"/>
      <c r="RBS129" s="516"/>
      <c r="RBT129" s="516"/>
      <c r="RBU129" s="516"/>
      <c r="RBV129" s="516"/>
      <c r="RBW129" s="516"/>
      <c r="RBX129" s="516"/>
      <c r="RBY129" s="516"/>
      <c r="RBZ129" s="516"/>
      <c r="RCA129" s="516"/>
      <c r="RCB129" s="516"/>
      <c r="RCC129" s="516"/>
      <c r="RCD129" s="516"/>
      <c r="RCE129" s="516"/>
      <c r="RCF129" s="516"/>
      <c r="RCG129" s="516"/>
      <c r="RCH129" s="516"/>
      <c r="RCI129" s="516"/>
      <c r="RCJ129" s="516"/>
      <c r="RCK129" s="516"/>
      <c r="RCL129" s="516"/>
      <c r="RCM129" s="516"/>
      <c r="RCN129" s="516"/>
      <c r="RCO129" s="516"/>
      <c r="RCP129" s="516"/>
      <c r="RCQ129" s="516"/>
      <c r="RCR129" s="516"/>
      <c r="RCS129" s="516"/>
      <c r="RCT129" s="516"/>
      <c r="RCU129" s="516"/>
      <c r="RCV129" s="516"/>
      <c r="RCW129" s="516"/>
      <c r="RCX129" s="516"/>
      <c r="RCY129" s="516"/>
      <c r="RCZ129" s="516"/>
      <c r="RDA129" s="516"/>
      <c r="RDB129" s="516"/>
      <c r="RDC129" s="516"/>
      <c r="RDD129" s="516"/>
      <c r="RDE129" s="516"/>
      <c r="RDF129" s="516"/>
      <c r="RDG129" s="516"/>
      <c r="RDH129" s="516"/>
      <c r="RDI129" s="516"/>
      <c r="RDJ129" s="516"/>
      <c r="RDK129" s="516"/>
      <c r="RDL129" s="516"/>
      <c r="RDM129" s="516"/>
      <c r="RDN129" s="516"/>
      <c r="RDO129" s="516"/>
      <c r="RDP129" s="516"/>
      <c r="RDQ129" s="516"/>
      <c r="RDR129" s="516"/>
      <c r="RDS129" s="516"/>
      <c r="RDT129" s="516"/>
      <c r="RDU129" s="516"/>
      <c r="RDV129" s="516"/>
      <c r="RDW129" s="516"/>
      <c r="RDX129" s="516"/>
      <c r="RDY129" s="516"/>
      <c r="RDZ129" s="516"/>
      <c r="REA129" s="516"/>
      <c r="REB129" s="516"/>
      <c r="REC129" s="516"/>
      <c r="RED129" s="516"/>
      <c r="REE129" s="516"/>
      <c r="REF129" s="516"/>
      <c r="REG129" s="516"/>
      <c r="REH129" s="516"/>
      <c r="REI129" s="516"/>
      <c r="REJ129" s="516"/>
      <c r="REK129" s="516"/>
      <c r="REL129" s="516"/>
      <c r="REM129" s="516"/>
      <c r="REN129" s="516"/>
      <c r="REO129" s="516"/>
      <c r="REP129" s="516"/>
      <c r="REQ129" s="516"/>
      <c r="RER129" s="516"/>
      <c r="RES129" s="516"/>
      <c r="RET129" s="516"/>
      <c r="REU129" s="516"/>
      <c r="REV129" s="516"/>
      <c r="REW129" s="516"/>
      <c r="REX129" s="516"/>
      <c r="REY129" s="516"/>
      <c r="REZ129" s="516"/>
      <c r="RFA129" s="516"/>
      <c r="RFB129" s="516"/>
      <c r="RFC129" s="516"/>
      <c r="RFD129" s="516"/>
      <c r="RFE129" s="516"/>
      <c r="RFF129" s="516"/>
      <c r="RFG129" s="516"/>
      <c r="RFH129" s="516"/>
      <c r="RFI129" s="516"/>
      <c r="RFJ129" s="516"/>
      <c r="RFK129" s="516"/>
      <c r="RFL129" s="516"/>
      <c r="RFM129" s="516"/>
      <c r="RFN129" s="516"/>
      <c r="RFO129" s="516"/>
      <c r="RFP129" s="516"/>
      <c r="RFQ129" s="516"/>
      <c r="RFR129" s="516"/>
      <c r="RFS129" s="516"/>
      <c r="RFT129" s="516"/>
      <c r="RFU129" s="516"/>
      <c r="RFV129" s="516"/>
      <c r="RFW129" s="516"/>
      <c r="RFX129" s="516"/>
      <c r="RFY129" s="516"/>
      <c r="RFZ129" s="516"/>
      <c r="RGA129" s="516"/>
      <c r="RGB129" s="516"/>
      <c r="RGC129" s="516"/>
      <c r="RGD129" s="516"/>
      <c r="RGE129" s="516"/>
      <c r="RGF129" s="516"/>
      <c r="RGG129" s="516"/>
      <c r="RGH129" s="516"/>
      <c r="RGI129" s="516"/>
      <c r="RGJ129" s="516"/>
      <c r="RGK129" s="516"/>
      <c r="RGL129" s="516"/>
      <c r="RGM129" s="516"/>
      <c r="RGN129" s="516"/>
      <c r="RGO129" s="516"/>
      <c r="RGP129" s="516"/>
      <c r="RGQ129" s="516"/>
      <c r="RGR129" s="516"/>
      <c r="RGS129" s="516"/>
      <c r="RGT129" s="516"/>
      <c r="RGU129" s="516"/>
      <c r="RGV129" s="516"/>
      <c r="RGW129" s="516"/>
      <c r="RGX129" s="516"/>
      <c r="RGY129" s="516"/>
      <c r="RGZ129" s="516"/>
      <c r="RHA129" s="516"/>
      <c r="RHB129" s="516"/>
      <c r="RHC129" s="516"/>
      <c r="RHD129" s="516"/>
      <c r="RHE129" s="516"/>
      <c r="RHF129" s="516"/>
      <c r="RHG129" s="516"/>
      <c r="RHH129" s="516"/>
      <c r="RHI129" s="516"/>
      <c r="RHJ129" s="516"/>
      <c r="RHK129" s="516"/>
      <c r="RHL129" s="516"/>
      <c r="RHM129" s="516"/>
      <c r="RHN129" s="516"/>
      <c r="RHO129" s="516"/>
      <c r="RHP129" s="516"/>
      <c r="RHQ129" s="516"/>
      <c r="RHR129" s="516"/>
      <c r="RHS129" s="516"/>
      <c r="RHT129" s="516"/>
      <c r="RHU129" s="516"/>
      <c r="RHV129" s="516"/>
      <c r="RHW129" s="516"/>
      <c r="RHX129" s="516"/>
      <c r="RHY129" s="516"/>
      <c r="RHZ129" s="516"/>
      <c r="RIA129" s="516"/>
      <c r="RIB129" s="516"/>
      <c r="RIC129" s="516"/>
      <c r="RID129" s="516"/>
      <c r="RIE129" s="516"/>
      <c r="RIF129" s="516"/>
      <c r="RIG129" s="516"/>
      <c r="RIH129" s="516"/>
      <c r="RII129" s="516"/>
      <c r="RIJ129" s="516"/>
      <c r="RIK129" s="516"/>
      <c r="RIL129" s="516"/>
      <c r="RIM129" s="516"/>
      <c r="RIN129" s="516"/>
      <c r="RIO129" s="516"/>
      <c r="RIP129" s="516"/>
      <c r="RIQ129" s="516"/>
      <c r="RIR129" s="516"/>
      <c r="RIS129" s="516"/>
      <c r="RIT129" s="516"/>
      <c r="RIU129" s="516"/>
      <c r="RIV129" s="516"/>
      <c r="RIW129" s="516"/>
      <c r="RIX129" s="516"/>
      <c r="RIY129" s="516"/>
      <c r="RIZ129" s="516"/>
      <c r="RJA129" s="516"/>
      <c r="RJB129" s="516"/>
      <c r="RJC129" s="516"/>
      <c r="RJD129" s="516"/>
      <c r="RJE129" s="516"/>
      <c r="RJF129" s="516"/>
      <c r="RJG129" s="516"/>
      <c r="RJH129" s="516"/>
      <c r="RJI129" s="516"/>
      <c r="RJJ129" s="516"/>
      <c r="RJK129" s="516"/>
      <c r="RJL129" s="516"/>
      <c r="RJM129" s="516"/>
      <c r="RJN129" s="516"/>
      <c r="RJO129" s="516"/>
      <c r="RJP129" s="516"/>
      <c r="RJQ129" s="516"/>
      <c r="RJR129" s="516"/>
      <c r="RJS129" s="516"/>
      <c r="RJT129" s="516"/>
      <c r="RJU129" s="516"/>
      <c r="RJV129" s="516"/>
      <c r="RJW129" s="516"/>
      <c r="RJX129" s="516"/>
      <c r="RJY129" s="516"/>
      <c r="RJZ129" s="516"/>
      <c r="RKA129" s="516"/>
      <c r="RKB129" s="516"/>
      <c r="RKC129" s="516"/>
      <c r="RKD129" s="516"/>
      <c r="RKE129" s="516"/>
      <c r="RKF129" s="516"/>
      <c r="RKG129" s="516"/>
      <c r="RKH129" s="516"/>
      <c r="RKI129" s="516"/>
      <c r="RKJ129" s="516"/>
      <c r="RKK129" s="516"/>
      <c r="RKL129" s="516"/>
      <c r="RKM129" s="516"/>
      <c r="RKN129" s="516"/>
      <c r="RKO129" s="516"/>
      <c r="RKP129" s="516"/>
      <c r="RKQ129" s="516"/>
      <c r="RKR129" s="516"/>
      <c r="RKS129" s="516"/>
      <c r="RKT129" s="516"/>
      <c r="RKU129" s="516"/>
      <c r="RKV129" s="516"/>
      <c r="RKW129" s="516"/>
      <c r="RKX129" s="516"/>
      <c r="RKY129" s="516"/>
      <c r="RKZ129" s="516"/>
      <c r="RLA129" s="516"/>
      <c r="RLB129" s="516"/>
      <c r="RLC129" s="516"/>
      <c r="RLD129" s="516"/>
      <c r="RLE129" s="516"/>
      <c r="RLF129" s="516"/>
      <c r="RLG129" s="516"/>
      <c r="RLH129" s="516"/>
      <c r="RLI129" s="516"/>
      <c r="RLJ129" s="516"/>
      <c r="RLK129" s="516"/>
      <c r="RLL129" s="516"/>
      <c r="RLM129" s="516"/>
      <c r="RLN129" s="516"/>
      <c r="RLO129" s="516"/>
      <c r="RLP129" s="516"/>
      <c r="RLQ129" s="516"/>
      <c r="RLR129" s="516"/>
      <c r="RLS129" s="516"/>
      <c r="RLT129" s="516"/>
      <c r="RLU129" s="516"/>
      <c r="RLV129" s="516"/>
      <c r="RLW129" s="516"/>
      <c r="RLX129" s="516"/>
      <c r="RLY129" s="516"/>
      <c r="RLZ129" s="516"/>
      <c r="RMA129" s="516"/>
      <c r="RMB129" s="516"/>
      <c r="RMC129" s="516"/>
      <c r="RMD129" s="516"/>
      <c r="RME129" s="516"/>
      <c r="RMF129" s="516"/>
      <c r="RMG129" s="516"/>
      <c r="RMH129" s="516"/>
      <c r="RMI129" s="516"/>
      <c r="RMJ129" s="516"/>
      <c r="RMK129" s="516"/>
      <c r="RML129" s="516"/>
      <c r="RMM129" s="516"/>
      <c r="RMN129" s="516"/>
      <c r="RMO129" s="516"/>
      <c r="RMP129" s="516"/>
      <c r="RMQ129" s="516"/>
      <c r="RMR129" s="516"/>
      <c r="RMS129" s="516"/>
      <c r="RMT129" s="516"/>
      <c r="RMU129" s="516"/>
      <c r="RMV129" s="516"/>
      <c r="RMW129" s="516"/>
      <c r="RMX129" s="516"/>
      <c r="RMY129" s="516"/>
      <c r="RMZ129" s="516"/>
      <c r="RNA129" s="516"/>
      <c r="RNB129" s="516"/>
      <c r="RNC129" s="516"/>
      <c r="RND129" s="516"/>
      <c r="RNE129" s="516"/>
      <c r="RNF129" s="516"/>
      <c r="RNG129" s="516"/>
      <c r="RNH129" s="516"/>
      <c r="RNI129" s="516"/>
      <c r="RNJ129" s="516"/>
      <c r="RNK129" s="516"/>
      <c r="RNL129" s="516"/>
      <c r="RNM129" s="516"/>
      <c r="RNN129" s="516"/>
      <c r="RNO129" s="516"/>
      <c r="RNP129" s="516"/>
      <c r="RNQ129" s="516"/>
      <c r="RNR129" s="516"/>
      <c r="RNS129" s="516"/>
      <c r="RNT129" s="516"/>
      <c r="RNU129" s="516"/>
      <c r="RNV129" s="516"/>
      <c r="RNW129" s="516"/>
      <c r="RNX129" s="516"/>
      <c r="RNY129" s="516"/>
      <c r="RNZ129" s="516"/>
      <c r="ROA129" s="516"/>
      <c r="ROB129" s="516"/>
      <c r="ROC129" s="516"/>
      <c r="ROD129" s="516"/>
      <c r="ROE129" s="516"/>
      <c r="ROF129" s="516"/>
      <c r="ROG129" s="516"/>
      <c r="ROH129" s="516"/>
      <c r="ROI129" s="516"/>
      <c r="ROJ129" s="516"/>
      <c r="ROK129" s="516"/>
      <c r="ROL129" s="516"/>
      <c r="ROM129" s="516"/>
      <c r="RON129" s="516"/>
      <c r="ROO129" s="516"/>
      <c r="ROP129" s="516"/>
      <c r="ROQ129" s="516"/>
      <c r="ROR129" s="516"/>
      <c r="ROS129" s="516"/>
      <c r="ROT129" s="516"/>
      <c r="ROU129" s="516"/>
      <c r="ROV129" s="516"/>
      <c r="ROW129" s="516"/>
      <c r="ROX129" s="516"/>
      <c r="ROY129" s="516"/>
      <c r="ROZ129" s="516"/>
      <c r="RPA129" s="516"/>
      <c r="RPB129" s="516"/>
      <c r="RPC129" s="516"/>
      <c r="RPD129" s="516"/>
      <c r="RPE129" s="516"/>
      <c r="RPF129" s="516"/>
      <c r="RPG129" s="516"/>
      <c r="RPH129" s="516"/>
      <c r="RPI129" s="516"/>
      <c r="RPJ129" s="516"/>
      <c r="RPK129" s="516"/>
      <c r="RPL129" s="516"/>
      <c r="RPM129" s="516"/>
      <c r="RPN129" s="516"/>
      <c r="RPO129" s="516"/>
      <c r="RPP129" s="516"/>
      <c r="RPQ129" s="516"/>
      <c r="RPR129" s="516"/>
      <c r="RPS129" s="516"/>
      <c r="RPT129" s="516"/>
      <c r="RPU129" s="516"/>
      <c r="RPV129" s="516"/>
      <c r="RPW129" s="516"/>
      <c r="RPX129" s="516"/>
      <c r="RPY129" s="516"/>
      <c r="RPZ129" s="516"/>
      <c r="RQA129" s="516"/>
      <c r="RQB129" s="516"/>
      <c r="RQC129" s="516"/>
      <c r="RQD129" s="516"/>
      <c r="RQE129" s="516"/>
      <c r="RQF129" s="516"/>
      <c r="RQG129" s="516"/>
      <c r="RQH129" s="516"/>
      <c r="RQI129" s="516"/>
      <c r="RQJ129" s="516"/>
      <c r="RQK129" s="516"/>
      <c r="RQL129" s="516"/>
      <c r="RQM129" s="516"/>
      <c r="RQN129" s="516"/>
      <c r="RQO129" s="516"/>
      <c r="RQP129" s="516"/>
      <c r="RQQ129" s="516"/>
      <c r="RQR129" s="516"/>
      <c r="RQS129" s="516"/>
      <c r="RQT129" s="516"/>
      <c r="RQU129" s="516"/>
      <c r="RQV129" s="516"/>
      <c r="RQW129" s="516"/>
      <c r="RQX129" s="516"/>
      <c r="RQY129" s="516"/>
      <c r="RQZ129" s="516"/>
      <c r="RRA129" s="516"/>
      <c r="RRB129" s="516"/>
      <c r="RRC129" s="516"/>
      <c r="RRD129" s="516"/>
      <c r="RRE129" s="516"/>
      <c r="RRF129" s="516"/>
      <c r="RRG129" s="516"/>
      <c r="RRH129" s="516"/>
      <c r="RRI129" s="516"/>
      <c r="RRJ129" s="516"/>
      <c r="RRK129" s="516"/>
      <c r="RRL129" s="516"/>
      <c r="RRM129" s="516"/>
      <c r="RRN129" s="516"/>
      <c r="RRO129" s="516"/>
      <c r="RRP129" s="516"/>
      <c r="RRQ129" s="516"/>
      <c r="RRR129" s="516"/>
      <c r="RRS129" s="516"/>
      <c r="RRT129" s="516"/>
      <c r="RRU129" s="516"/>
      <c r="RRV129" s="516"/>
      <c r="RRW129" s="516"/>
      <c r="RRX129" s="516"/>
      <c r="RRY129" s="516"/>
      <c r="RRZ129" s="516"/>
      <c r="RSA129" s="516"/>
      <c r="RSB129" s="516"/>
      <c r="RSC129" s="516"/>
      <c r="RSD129" s="516"/>
      <c r="RSE129" s="516"/>
      <c r="RSF129" s="516"/>
      <c r="RSG129" s="516"/>
      <c r="RSH129" s="516"/>
      <c r="RSI129" s="516"/>
      <c r="RSJ129" s="516"/>
      <c r="RSK129" s="516"/>
      <c r="RSL129" s="516"/>
      <c r="RSM129" s="516"/>
      <c r="RSN129" s="516"/>
      <c r="RSO129" s="516"/>
      <c r="RSP129" s="516"/>
      <c r="RSQ129" s="516"/>
      <c r="RSR129" s="516"/>
      <c r="RSS129" s="516"/>
      <c r="RST129" s="516"/>
      <c r="RSU129" s="516"/>
      <c r="RSV129" s="516"/>
      <c r="RSW129" s="516"/>
      <c r="RSX129" s="516"/>
      <c r="RSY129" s="516"/>
      <c r="RSZ129" s="516"/>
      <c r="RTA129" s="516"/>
      <c r="RTB129" s="516"/>
      <c r="RTC129" s="516"/>
      <c r="RTD129" s="516"/>
      <c r="RTE129" s="516"/>
      <c r="RTF129" s="516"/>
      <c r="RTG129" s="516"/>
      <c r="RTH129" s="516"/>
      <c r="RTI129" s="516"/>
      <c r="RTJ129" s="516"/>
      <c r="RTK129" s="516"/>
      <c r="RTL129" s="516"/>
      <c r="RTM129" s="516"/>
      <c r="RTN129" s="516"/>
      <c r="RTO129" s="516"/>
      <c r="RTP129" s="516"/>
      <c r="RTQ129" s="516"/>
      <c r="RTR129" s="516"/>
      <c r="RTS129" s="516"/>
      <c r="RTT129" s="516"/>
      <c r="RTU129" s="516"/>
      <c r="RTV129" s="516"/>
      <c r="RTW129" s="516"/>
      <c r="RTX129" s="516"/>
      <c r="RTY129" s="516"/>
      <c r="RTZ129" s="516"/>
      <c r="RUA129" s="516"/>
      <c r="RUB129" s="516"/>
      <c r="RUC129" s="516"/>
      <c r="RUD129" s="516"/>
      <c r="RUE129" s="516"/>
      <c r="RUF129" s="516"/>
      <c r="RUG129" s="516"/>
      <c r="RUH129" s="516"/>
      <c r="RUI129" s="516"/>
      <c r="RUJ129" s="516"/>
      <c r="RUK129" s="516"/>
      <c r="RUL129" s="516"/>
      <c r="RUM129" s="516"/>
      <c r="RUN129" s="516"/>
      <c r="RUO129" s="516"/>
      <c r="RUP129" s="516"/>
      <c r="RUQ129" s="516"/>
      <c r="RUR129" s="516"/>
      <c r="RUS129" s="516"/>
      <c r="RUT129" s="516"/>
      <c r="RUU129" s="516"/>
      <c r="RUV129" s="516"/>
      <c r="RUW129" s="516"/>
      <c r="RUX129" s="516"/>
      <c r="RUY129" s="516"/>
      <c r="RUZ129" s="516"/>
      <c r="RVA129" s="516"/>
      <c r="RVB129" s="516"/>
      <c r="RVC129" s="516"/>
      <c r="RVD129" s="516"/>
      <c r="RVE129" s="516"/>
      <c r="RVF129" s="516"/>
      <c r="RVG129" s="516"/>
      <c r="RVH129" s="516"/>
      <c r="RVI129" s="516"/>
      <c r="RVJ129" s="516"/>
      <c r="RVK129" s="516"/>
      <c r="RVL129" s="516"/>
      <c r="RVM129" s="516"/>
      <c r="RVN129" s="516"/>
      <c r="RVO129" s="516"/>
      <c r="RVP129" s="516"/>
      <c r="RVQ129" s="516"/>
      <c r="RVR129" s="516"/>
      <c r="RVS129" s="516"/>
      <c r="RVT129" s="516"/>
      <c r="RVU129" s="516"/>
      <c r="RVV129" s="516"/>
      <c r="RVW129" s="516"/>
      <c r="RVX129" s="516"/>
      <c r="RVY129" s="516"/>
      <c r="RVZ129" s="516"/>
      <c r="RWA129" s="516"/>
      <c r="RWB129" s="516"/>
      <c r="RWC129" s="516"/>
      <c r="RWD129" s="516"/>
      <c r="RWE129" s="516"/>
      <c r="RWF129" s="516"/>
      <c r="RWG129" s="516"/>
      <c r="RWH129" s="516"/>
      <c r="RWI129" s="516"/>
      <c r="RWJ129" s="516"/>
      <c r="RWK129" s="516"/>
      <c r="RWL129" s="516"/>
      <c r="RWM129" s="516"/>
      <c r="RWN129" s="516"/>
      <c r="RWO129" s="516"/>
      <c r="RWP129" s="516"/>
      <c r="RWQ129" s="516"/>
      <c r="RWR129" s="516"/>
      <c r="RWS129" s="516"/>
      <c r="RWT129" s="516"/>
      <c r="RWU129" s="516"/>
      <c r="RWV129" s="516"/>
      <c r="RWW129" s="516"/>
      <c r="RWX129" s="516"/>
      <c r="RWY129" s="516"/>
      <c r="RWZ129" s="516"/>
      <c r="RXA129" s="516"/>
      <c r="RXB129" s="516"/>
      <c r="RXC129" s="516"/>
      <c r="RXD129" s="516"/>
      <c r="RXE129" s="516"/>
      <c r="RXF129" s="516"/>
      <c r="RXG129" s="516"/>
      <c r="RXH129" s="516"/>
      <c r="RXI129" s="516"/>
      <c r="RXJ129" s="516"/>
      <c r="RXK129" s="516"/>
      <c r="RXL129" s="516"/>
      <c r="RXM129" s="516"/>
      <c r="RXN129" s="516"/>
      <c r="RXO129" s="516"/>
      <c r="RXP129" s="516"/>
      <c r="RXQ129" s="516"/>
      <c r="RXR129" s="516"/>
      <c r="RXS129" s="516"/>
      <c r="RXT129" s="516"/>
      <c r="RXU129" s="516"/>
      <c r="RXV129" s="516"/>
      <c r="RXW129" s="516"/>
      <c r="RXX129" s="516"/>
      <c r="RXY129" s="516"/>
      <c r="RXZ129" s="516"/>
      <c r="RYA129" s="516"/>
      <c r="RYB129" s="516"/>
      <c r="RYC129" s="516"/>
      <c r="RYD129" s="516"/>
      <c r="RYE129" s="516"/>
      <c r="RYF129" s="516"/>
      <c r="RYG129" s="516"/>
      <c r="RYH129" s="516"/>
      <c r="RYI129" s="516"/>
      <c r="RYJ129" s="516"/>
      <c r="RYK129" s="516"/>
      <c r="RYL129" s="516"/>
      <c r="RYM129" s="516"/>
      <c r="RYN129" s="516"/>
      <c r="RYO129" s="516"/>
      <c r="RYP129" s="516"/>
      <c r="RYQ129" s="516"/>
      <c r="RYR129" s="516"/>
      <c r="RYS129" s="516"/>
      <c r="RYT129" s="516"/>
      <c r="RYU129" s="516"/>
      <c r="RYV129" s="516"/>
      <c r="RYW129" s="516"/>
      <c r="RYX129" s="516"/>
      <c r="RYY129" s="516"/>
      <c r="RYZ129" s="516"/>
      <c r="RZA129" s="516"/>
      <c r="RZB129" s="516"/>
      <c r="RZC129" s="516"/>
      <c r="RZD129" s="516"/>
      <c r="RZE129" s="516"/>
      <c r="RZF129" s="516"/>
      <c r="RZG129" s="516"/>
      <c r="RZH129" s="516"/>
      <c r="RZI129" s="516"/>
      <c r="RZJ129" s="516"/>
      <c r="RZK129" s="516"/>
      <c r="RZL129" s="516"/>
      <c r="RZM129" s="516"/>
      <c r="RZN129" s="516"/>
      <c r="RZO129" s="516"/>
      <c r="RZP129" s="516"/>
      <c r="RZQ129" s="516"/>
      <c r="RZR129" s="516"/>
      <c r="RZS129" s="516"/>
      <c r="RZT129" s="516"/>
      <c r="RZU129" s="516"/>
      <c r="RZV129" s="516"/>
      <c r="RZW129" s="516"/>
      <c r="RZX129" s="516"/>
      <c r="RZY129" s="516"/>
      <c r="RZZ129" s="516"/>
      <c r="SAA129" s="516"/>
      <c r="SAB129" s="516"/>
      <c r="SAC129" s="516"/>
      <c r="SAD129" s="516"/>
      <c r="SAE129" s="516"/>
      <c r="SAF129" s="516"/>
      <c r="SAG129" s="516"/>
      <c r="SAH129" s="516"/>
      <c r="SAI129" s="516"/>
      <c r="SAJ129" s="516"/>
      <c r="SAK129" s="516"/>
      <c r="SAL129" s="516"/>
      <c r="SAM129" s="516"/>
      <c r="SAN129" s="516"/>
      <c r="SAO129" s="516"/>
      <c r="SAP129" s="516"/>
      <c r="SAQ129" s="516"/>
      <c r="SAR129" s="516"/>
      <c r="SAS129" s="516"/>
      <c r="SAT129" s="516"/>
      <c r="SAU129" s="516"/>
      <c r="SAV129" s="516"/>
      <c r="SAW129" s="516"/>
      <c r="SAX129" s="516"/>
      <c r="SAY129" s="516"/>
      <c r="SAZ129" s="516"/>
      <c r="SBA129" s="516"/>
      <c r="SBB129" s="516"/>
      <c r="SBC129" s="516"/>
      <c r="SBD129" s="516"/>
      <c r="SBE129" s="516"/>
      <c r="SBF129" s="516"/>
      <c r="SBG129" s="516"/>
      <c r="SBH129" s="516"/>
      <c r="SBI129" s="516"/>
      <c r="SBJ129" s="516"/>
      <c r="SBK129" s="516"/>
      <c r="SBL129" s="516"/>
      <c r="SBM129" s="516"/>
      <c r="SBN129" s="516"/>
      <c r="SBO129" s="516"/>
      <c r="SBP129" s="516"/>
      <c r="SBQ129" s="516"/>
      <c r="SBR129" s="516"/>
      <c r="SBS129" s="516"/>
      <c r="SBT129" s="516"/>
      <c r="SBU129" s="516"/>
      <c r="SBV129" s="516"/>
      <c r="SBW129" s="516"/>
      <c r="SBX129" s="516"/>
      <c r="SBY129" s="516"/>
      <c r="SBZ129" s="516"/>
      <c r="SCA129" s="516"/>
      <c r="SCB129" s="516"/>
      <c r="SCC129" s="516"/>
      <c r="SCD129" s="516"/>
      <c r="SCE129" s="516"/>
      <c r="SCF129" s="516"/>
      <c r="SCG129" s="516"/>
      <c r="SCH129" s="516"/>
      <c r="SCI129" s="516"/>
      <c r="SCJ129" s="516"/>
      <c r="SCK129" s="516"/>
      <c r="SCL129" s="516"/>
      <c r="SCM129" s="516"/>
      <c r="SCN129" s="516"/>
      <c r="SCO129" s="516"/>
      <c r="SCP129" s="516"/>
      <c r="SCQ129" s="516"/>
      <c r="SCR129" s="516"/>
      <c r="SCS129" s="516"/>
      <c r="SCT129" s="516"/>
      <c r="SCU129" s="516"/>
      <c r="SCV129" s="516"/>
      <c r="SCW129" s="516"/>
      <c r="SCX129" s="516"/>
      <c r="SCY129" s="516"/>
      <c r="SCZ129" s="516"/>
      <c r="SDA129" s="516"/>
      <c r="SDB129" s="516"/>
      <c r="SDC129" s="516"/>
      <c r="SDD129" s="516"/>
      <c r="SDE129" s="516"/>
      <c r="SDF129" s="516"/>
      <c r="SDG129" s="516"/>
      <c r="SDH129" s="516"/>
      <c r="SDI129" s="516"/>
      <c r="SDJ129" s="516"/>
      <c r="SDK129" s="516"/>
      <c r="SDL129" s="516"/>
      <c r="SDM129" s="516"/>
      <c r="SDN129" s="516"/>
      <c r="SDO129" s="516"/>
      <c r="SDP129" s="516"/>
      <c r="SDQ129" s="516"/>
      <c r="SDR129" s="516"/>
      <c r="SDS129" s="516"/>
      <c r="SDT129" s="516"/>
      <c r="SDU129" s="516"/>
      <c r="SDV129" s="516"/>
      <c r="SDW129" s="516"/>
      <c r="SDX129" s="516"/>
      <c r="SDY129" s="516"/>
      <c r="SDZ129" s="516"/>
      <c r="SEA129" s="516"/>
      <c r="SEB129" s="516"/>
      <c r="SEC129" s="516"/>
      <c r="SED129" s="516"/>
      <c r="SEE129" s="516"/>
      <c r="SEF129" s="516"/>
      <c r="SEG129" s="516"/>
      <c r="SEH129" s="516"/>
      <c r="SEI129" s="516"/>
      <c r="SEJ129" s="516"/>
      <c r="SEK129" s="516"/>
      <c r="SEL129" s="516"/>
      <c r="SEM129" s="516"/>
      <c r="SEN129" s="516"/>
      <c r="SEO129" s="516"/>
      <c r="SEP129" s="516"/>
      <c r="SEQ129" s="516"/>
      <c r="SER129" s="516"/>
      <c r="SES129" s="516"/>
      <c r="SET129" s="516"/>
      <c r="SEU129" s="516"/>
      <c r="SEV129" s="516"/>
      <c r="SEW129" s="516"/>
      <c r="SEX129" s="516"/>
      <c r="SEY129" s="516"/>
      <c r="SEZ129" s="516"/>
      <c r="SFA129" s="516"/>
      <c r="SFB129" s="516"/>
      <c r="SFC129" s="516"/>
      <c r="SFD129" s="516"/>
      <c r="SFE129" s="516"/>
      <c r="SFF129" s="516"/>
      <c r="SFG129" s="516"/>
      <c r="SFH129" s="516"/>
      <c r="SFI129" s="516"/>
      <c r="SFJ129" s="516"/>
      <c r="SFK129" s="516"/>
      <c r="SFL129" s="516"/>
      <c r="SFM129" s="516"/>
      <c r="SFN129" s="516"/>
      <c r="SFO129" s="516"/>
      <c r="SFP129" s="516"/>
      <c r="SFQ129" s="516"/>
      <c r="SFR129" s="516"/>
      <c r="SFS129" s="516"/>
      <c r="SFT129" s="516"/>
      <c r="SFU129" s="516"/>
      <c r="SFV129" s="516"/>
      <c r="SFW129" s="516"/>
      <c r="SFX129" s="516"/>
      <c r="SFY129" s="516"/>
      <c r="SFZ129" s="516"/>
      <c r="SGA129" s="516"/>
      <c r="SGB129" s="516"/>
      <c r="SGC129" s="516"/>
      <c r="SGD129" s="516"/>
      <c r="SGE129" s="516"/>
      <c r="SGF129" s="516"/>
      <c r="SGG129" s="516"/>
      <c r="SGH129" s="516"/>
      <c r="SGI129" s="516"/>
      <c r="SGJ129" s="516"/>
      <c r="SGK129" s="516"/>
      <c r="SGL129" s="516"/>
      <c r="SGM129" s="516"/>
      <c r="SGN129" s="516"/>
      <c r="SGO129" s="516"/>
      <c r="SGP129" s="516"/>
      <c r="SGQ129" s="516"/>
      <c r="SGR129" s="516"/>
      <c r="SGS129" s="516"/>
      <c r="SGT129" s="516"/>
      <c r="SGU129" s="516"/>
      <c r="SGV129" s="516"/>
      <c r="SGW129" s="516"/>
      <c r="SGX129" s="516"/>
      <c r="SGY129" s="516"/>
      <c r="SGZ129" s="516"/>
      <c r="SHA129" s="516"/>
      <c r="SHB129" s="516"/>
      <c r="SHC129" s="516"/>
      <c r="SHD129" s="516"/>
      <c r="SHE129" s="516"/>
      <c r="SHF129" s="516"/>
      <c r="SHG129" s="516"/>
      <c r="SHH129" s="516"/>
      <c r="SHI129" s="516"/>
      <c r="SHJ129" s="516"/>
      <c r="SHK129" s="516"/>
      <c r="SHL129" s="516"/>
      <c r="SHM129" s="516"/>
      <c r="SHN129" s="516"/>
      <c r="SHO129" s="516"/>
      <c r="SHP129" s="516"/>
      <c r="SHQ129" s="516"/>
      <c r="SHR129" s="516"/>
      <c r="SHS129" s="516"/>
      <c r="SHT129" s="516"/>
      <c r="SHU129" s="516"/>
      <c r="SHV129" s="516"/>
      <c r="SHW129" s="516"/>
      <c r="SHX129" s="516"/>
      <c r="SHY129" s="516"/>
      <c r="SHZ129" s="516"/>
      <c r="SIA129" s="516"/>
      <c r="SIB129" s="516"/>
      <c r="SIC129" s="516"/>
      <c r="SID129" s="516"/>
      <c r="SIE129" s="516"/>
      <c r="SIF129" s="516"/>
      <c r="SIG129" s="516"/>
      <c r="SIH129" s="516"/>
      <c r="SII129" s="516"/>
      <c r="SIJ129" s="516"/>
      <c r="SIK129" s="516"/>
      <c r="SIL129" s="516"/>
      <c r="SIM129" s="516"/>
      <c r="SIN129" s="516"/>
      <c r="SIO129" s="516"/>
      <c r="SIP129" s="516"/>
      <c r="SIQ129" s="516"/>
      <c r="SIR129" s="516"/>
      <c r="SIS129" s="516"/>
      <c r="SIT129" s="516"/>
      <c r="SIU129" s="516"/>
      <c r="SIV129" s="516"/>
      <c r="SIW129" s="516"/>
      <c r="SIX129" s="516"/>
      <c r="SIY129" s="516"/>
      <c r="SIZ129" s="516"/>
      <c r="SJA129" s="516"/>
      <c r="SJB129" s="516"/>
      <c r="SJC129" s="516"/>
      <c r="SJD129" s="516"/>
      <c r="SJE129" s="516"/>
      <c r="SJF129" s="516"/>
      <c r="SJG129" s="516"/>
      <c r="SJH129" s="516"/>
      <c r="SJI129" s="516"/>
      <c r="SJJ129" s="516"/>
      <c r="SJK129" s="516"/>
      <c r="SJL129" s="516"/>
      <c r="SJM129" s="516"/>
      <c r="SJN129" s="516"/>
      <c r="SJO129" s="516"/>
      <c r="SJP129" s="516"/>
      <c r="SJQ129" s="516"/>
      <c r="SJR129" s="516"/>
      <c r="SJS129" s="516"/>
      <c r="SJT129" s="516"/>
      <c r="SJU129" s="516"/>
      <c r="SJV129" s="516"/>
      <c r="SJW129" s="516"/>
      <c r="SJX129" s="516"/>
      <c r="SJY129" s="516"/>
      <c r="SJZ129" s="516"/>
      <c r="SKA129" s="516"/>
      <c r="SKB129" s="516"/>
      <c r="SKC129" s="516"/>
      <c r="SKD129" s="516"/>
      <c r="SKE129" s="516"/>
      <c r="SKF129" s="516"/>
      <c r="SKG129" s="516"/>
      <c r="SKH129" s="516"/>
      <c r="SKI129" s="516"/>
      <c r="SKJ129" s="516"/>
      <c r="SKK129" s="516"/>
      <c r="SKL129" s="516"/>
      <c r="SKM129" s="516"/>
      <c r="SKN129" s="516"/>
      <c r="SKO129" s="516"/>
      <c r="SKP129" s="516"/>
      <c r="SKQ129" s="516"/>
      <c r="SKR129" s="516"/>
      <c r="SKS129" s="516"/>
      <c r="SKT129" s="516"/>
      <c r="SKU129" s="516"/>
      <c r="SKV129" s="516"/>
      <c r="SKW129" s="516"/>
      <c r="SKX129" s="516"/>
      <c r="SKY129" s="516"/>
      <c r="SKZ129" s="516"/>
      <c r="SLA129" s="516"/>
      <c r="SLB129" s="516"/>
      <c r="SLC129" s="516"/>
      <c r="SLD129" s="516"/>
      <c r="SLE129" s="516"/>
      <c r="SLF129" s="516"/>
      <c r="SLG129" s="516"/>
      <c r="SLH129" s="516"/>
      <c r="SLI129" s="516"/>
      <c r="SLJ129" s="516"/>
      <c r="SLK129" s="516"/>
      <c r="SLL129" s="516"/>
      <c r="SLM129" s="516"/>
      <c r="SLN129" s="516"/>
      <c r="SLO129" s="516"/>
      <c r="SLP129" s="516"/>
      <c r="SLQ129" s="516"/>
      <c r="SLR129" s="516"/>
      <c r="SLS129" s="516"/>
      <c r="SLT129" s="516"/>
      <c r="SLU129" s="516"/>
      <c r="SLV129" s="516"/>
      <c r="SLW129" s="516"/>
      <c r="SLX129" s="516"/>
      <c r="SLY129" s="516"/>
      <c r="SLZ129" s="516"/>
      <c r="SMA129" s="516"/>
      <c r="SMB129" s="516"/>
      <c r="SMC129" s="516"/>
      <c r="SMD129" s="516"/>
      <c r="SME129" s="516"/>
      <c r="SMF129" s="516"/>
      <c r="SMG129" s="516"/>
      <c r="SMH129" s="516"/>
      <c r="SMI129" s="516"/>
      <c r="SMJ129" s="516"/>
      <c r="SMK129" s="516"/>
      <c r="SML129" s="516"/>
      <c r="SMM129" s="516"/>
      <c r="SMN129" s="516"/>
      <c r="SMO129" s="516"/>
      <c r="SMP129" s="516"/>
      <c r="SMQ129" s="516"/>
      <c r="SMR129" s="516"/>
      <c r="SMS129" s="516"/>
      <c r="SMT129" s="516"/>
      <c r="SMU129" s="516"/>
      <c r="SMV129" s="516"/>
      <c r="SMW129" s="516"/>
      <c r="SMX129" s="516"/>
      <c r="SMY129" s="516"/>
      <c r="SMZ129" s="516"/>
      <c r="SNA129" s="516"/>
      <c r="SNB129" s="516"/>
      <c r="SNC129" s="516"/>
      <c r="SND129" s="516"/>
      <c r="SNE129" s="516"/>
      <c r="SNF129" s="516"/>
      <c r="SNG129" s="516"/>
      <c r="SNH129" s="516"/>
      <c r="SNI129" s="516"/>
      <c r="SNJ129" s="516"/>
      <c r="SNK129" s="516"/>
      <c r="SNL129" s="516"/>
      <c r="SNM129" s="516"/>
      <c r="SNN129" s="516"/>
      <c r="SNO129" s="516"/>
      <c r="SNP129" s="516"/>
      <c r="SNQ129" s="516"/>
      <c r="SNR129" s="516"/>
      <c r="SNS129" s="516"/>
      <c r="SNT129" s="516"/>
      <c r="SNU129" s="516"/>
      <c r="SNV129" s="516"/>
      <c r="SNW129" s="516"/>
      <c r="SNX129" s="516"/>
      <c r="SNY129" s="516"/>
      <c r="SNZ129" s="516"/>
      <c r="SOA129" s="516"/>
      <c r="SOB129" s="516"/>
      <c r="SOC129" s="516"/>
      <c r="SOD129" s="516"/>
      <c r="SOE129" s="516"/>
      <c r="SOF129" s="516"/>
      <c r="SOG129" s="516"/>
      <c r="SOH129" s="516"/>
      <c r="SOI129" s="516"/>
      <c r="SOJ129" s="516"/>
      <c r="SOK129" s="516"/>
      <c r="SOL129" s="516"/>
      <c r="SOM129" s="516"/>
      <c r="SON129" s="516"/>
      <c r="SOO129" s="516"/>
      <c r="SOP129" s="516"/>
      <c r="SOQ129" s="516"/>
      <c r="SOR129" s="516"/>
      <c r="SOS129" s="516"/>
      <c r="SOT129" s="516"/>
      <c r="SOU129" s="516"/>
      <c r="SOV129" s="516"/>
      <c r="SOW129" s="516"/>
      <c r="SOX129" s="516"/>
      <c r="SOY129" s="516"/>
      <c r="SOZ129" s="516"/>
      <c r="SPA129" s="516"/>
      <c r="SPB129" s="516"/>
      <c r="SPC129" s="516"/>
      <c r="SPD129" s="516"/>
      <c r="SPE129" s="516"/>
      <c r="SPF129" s="516"/>
      <c r="SPG129" s="516"/>
      <c r="SPH129" s="516"/>
      <c r="SPI129" s="516"/>
      <c r="SPJ129" s="516"/>
      <c r="SPK129" s="516"/>
      <c r="SPL129" s="516"/>
      <c r="SPM129" s="516"/>
      <c r="SPN129" s="516"/>
      <c r="SPO129" s="516"/>
      <c r="SPP129" s="516"/>
      <c r="SPQ129" s="516"/>
      <c r="SPR129" s="516"/>
      <c r="SPS129" s="516"/>
      <c r="SPT129" s="516"/>
      <c r="SPU129" s="516"/>
      <c r="SPV129" s="516"/>
      <c r="SPW129" s="516"/>
      <c r="SPX129" s="516"/>
      <c r="SPY129" s="516"/>
      <c r="SPZ129" s="516"/>
      <c r="SQA129" s="516"/>
      <c r="SQB129" s="516"/>
      <c r="SQC129" s="516"/>
      <c r="SQD129" s="516"/>
      <c r="SQE129" s="516"/>
      <c r="SQF129" s="516"/>
      <c r="SQG129" s="516"/>
      <c r="SQH129" s="516"/>
      <c r="SQI129" s="516"/>
      <c r="SQJ129" s="516"/>
      <c r="SQK129" s="516"/>
      <c r="SQL129" s="516"/>
      <c r="SQM129" s="516"/>
      <c r="SQN129" s="516"/>
      <c r="SQO129" s="516"/>
      <c r="SQP129" s="516"/>
      <c r="SQQ129" s="516"/>
      <c r="SQR129" s="516"/>
      <c r="SQS129" s="516"/>
      <c r="SQT129" s="516"/>
      <c r="SQU129" s="516"/>
      <c r="SQV129" s="516"/>
      <c r="SQW129" s="516"/>
      <c r="SQX129" s="516"/>
      <c r="SQY129" s="516"/>
      <c r="SQZ129" s="516"/>
      <c r="SRA129" s="516"/>
      <c r="SRB129" s="516"/>
      <c r="SRC129" s="516"/>
      <c r="SRD129" s="516"/>
      <c r="SRE129" s="516"/>
      <c r="SRF129" s="516"/>
      <c r="SRG129" s="516"/>
      <c r="SRH129" s="516"/>
      <c r="SRI129" s="516"/>
      <c r="SRJ129" s="516"/>
      <c r="SRK129" s="516"/>
      <c r="SRL129" s="516"/>
      <c r="SRM129" s="516"/>
      <c r="SRN129" s="516"/>
      <c r="SRO129" s="516"/>
      <c r="SRP129" s="516"/>
      <c r="SRQ129" s="516"/>
      <c r="SRR129" s="516"/>
      <c r="SRS129" s="516"/>
      <c r="SRT129" s="516"/>
      <c r="SRU129" s="516"/>
      <c r="SRV129" s="516"/>
      <c r="SRW129" s="516"/>
      <c r="SRX129" s="516"/>
      <c r="SRY129" s="516"/>
      <c r="SRZ129" s="516"/>
      <c r="SSA129" s="516"/>
      <c r="SSB129" s="516"/>
      <c r="SSC129" s="516"/>
      <c r="SSD129" s="516"/>
      <c r="SSE129" s="516"/>
      <c r="SSF129" s="516"/>
      <c r="SSG129" s="516"/>
      <c r="SSH129" s="516"/>
      <c r="SSI129" s="516"/>
      <c r="SSJ129" s="516"/>
      <c r="SSK129" s="516"/>
      <c r="SSL129" s="516"/>
      <c r="SSM129" s="516"/>
      <c r="SSN129" s="516"/>
      <c r="SSO129" s="516"/>
      <c r="SSP129" s="516"/>
      <c r="SSQ129" s="516"/>
      <c r="SSR129" s="516"/>
      <c r="SSS129" s="516"/>
      <c r="SST129" s="516"/>
      <c r="SSU129" s="516"/>
      <c r="SSV129" s="516"/>
      <c r="SSW129" s="516"/>
      <c r="SSX129" s="516"/>
      <c r="SSY129" s="516"/>
      <c r="SSZ129" s="516"/>
      <c r="STA129" s="516"/>
      <c r="STB129" s="516"/>
      <c r="STC129" s="516"/>
      <c r="STD129" s="516"/>
      <c r="STE129" s="516"/>
      <c r="STF129" s="516"/>
      <c r="STG129" s="516"/>
      <c r="STH129" s="516"/>
      <c r="STI129" s="516"/>
      <c r="STJ129" s="516"/>
      <c r="STK129" s="516"/>
      <c r="STL129" s="516"/>
      <c r="STM129" s="516"/>
      <c r="STN129" s="516"/>
      <c r="STO129" s="516"/>
      <c r="STP129" s="516"/>
      <c r="STQ129" s="516"/>
      <c r="STR129" s="516"/>
      <c r="STS129" s="516"/>
      <c r="STT129" s="516"/>
      <c r="STU129" s="516"/>
      <c r="STV129" s="516"/>
      <c r="STW129" s="516"/>
      <c r="STX129" s="516"/>
      <c r="STY129" s="516"/>
      <c r="STZ129" s="516"/>
      <c r="SUA129" s="516"/>
      <c r="SUB129" s="516"/>
      <c r="SUC129" s="516"/>
      <c r="SUD129" s="516"/>
      <c r="SUE129" s="516"/>
      <c r="SUF129" s="516"/>
      <c r="SUG129" s="516"/>
      <c r="SUH129" s="516"/>
      <c r="SUI129" s="516"/>
      <c r="SUJ129" s="516"/>
      <c r="SUK129" s="516"/>
      <c r="SUL129" s="516"/>
      <c r="SUM129" s="516"/>
      <c r="SUN129" s="516"/>
      <c r="SUO129" s="516"/>
      <c r="SUP129" s="516"/>
      <c r="SUQ129" s="516"/>
      <c r="SUR129" s="516"/>
      <c r="SUS129" s="516"/>
      <c r="SUT129" s="516"/>
      <c r="SUU129" s="516"/>
      <c r="SUV129" s="516"/>
      <c r="SUW129" s="516"/>
      <c r="SUX129" s="516"/>
      <c r="SUY129" s="516"/>
      <c r="SUZ129" s="516"/>
      <c r="SVA129" s="516"/>
      <c r="SVB129" s="516"/>
      <c r="SVC129" s="516"/>
      <c r="SVD129" s="516"/>
      <c r="SVE129" s="516"/>
      <c r="SVF129" s="516"/>
      <c r="SVG129" s="516"/>
      <c r="SVH129" s="516"/>
      <c r="SVI129" s="516"/>
      <c r="SVJ129" s="516"/>
      <c r="SVK129" s="516"/>
      <c r="SVL129" s="516"/>
      <c r="SVM129" s="516"/>
      <c r="SVN129" s="516"/>
      <c r="SVO129" s="516"/>
      <c r="SVP129" s="516"/>
      <c r="SVQ129" s="516"/>
      <c r="SVR129" s="516"/>
      <c r="SVS129" s="516"/>
      <c r="SVT129" s="516"/>
      <c r="SVU129" s="516"/>
      <c r="SVV129" s="516"/>
      <c r="SVW129" s="516"/>
      <c r="SVX129" s="516"/>
      <c r="SVY129" s="516"/>
      <c r="SVZ129" s="516"/>
      <c r="SWA129" s="516"/>
      <c r="SWB129" s="516"/>
      <c r="SWC129" s="516"/>
      <c r="SWD129" s="516"/>
      <c r="SWE129" s="516"/>
      <c r="SWF129" s="516"/>
      <c r="SWG129" s="516"/>
      <c r="SWH129" s="516"/>
      <c r="SWI129" s="516"/>
      <c r="SWJ129" s="516"/>
      <c r="SWK129" s="516"/>
      <c r="SWL129" s="516"/>
      <c r="SWM129" s="516"/>
      <c r="SWN129" s="516"/>
      <c r="SWO129" s="516"/>
      <c r="SWP129" s="516"/>
      <c r="SWQ129" s="516"/>
      <c r="SWR129" s="516"/>
      <c r="SWS129" s="516"/>
      <c r="SWT129" s="516"/>
      <c r="SWU129" s="516"/>
      <c r="SWV129" s="516"/>
      <c r="SWW129" s="516"/>
      <c r="SWX129" s="516"/>
      <c r="SWY129" s="516"/>
      <c r="SWZ129" s="516"/>
      <c r="SXA129" s="516"/>
      <c r="SXB129" s="516"/>
      <c r="SXC129" s="516"/>
      <c r="SXD129" s="516"/>
      <c r="SXE129" s="516"/>
      <c r="SXF129" s="516"/>
      <c r="SXG129" s="516"/>
      <c r="SXH129" s="516"/>
      <c r="SXI129" s="516"/>
      <c r="SXJ129" s="516"/>
      <c r="SXK129" s="516"/>
      <c r="SXL129" s="516"/>
      <c r="SXM129" s="516"/>
      <c r="SXN129" s="516"/>
      <c r="SXO129" s="516"/>
      <c r="SXP129" s="516"/>
      <c r="SXQ129" s="516"/>
      <c r="SXR129" s="516"/>
      <c r="SXS129" s="516"/>
      <c r="SXT129" s="516"/>
      <c r="SXU129" s="516"/>
      <c r="SXV129" s="516"/>
      <c r="SXW129" s="516"/>
      <c r="SXX129" s="516"/>
      <c r="SXY129" s="516"/>
      <c r="SXZ129" s="516"/>
      <c r="SYA129" s="516"/>
      <c r="SYB129" s="516"/>
      <c r="SYC129" s="516"/>
      <c r="SYD129" s="516"/>
      <c r="SYE129" s="516"/>
      <c r="SYF129" s="516"/>
      <c r="SYG129" s="516"/>
      <c r="SYH129" s="516"/>
      <c r="SYI129" s="516"/>
      <c r="SYJ129" s="516"/>
      <c r="SYK129" s="516"/>
      <c r="SYL129" s="516"/>
      <c r="SYM129" s="516"/>
      <c r="SYN129" s="516"/>
      <c r="SYO129" s="516"/>
      <c r="SYP129" s="516"/>
      <c r="SYQ129" s="516"/>
      <c r="SYR129" s="516"/>
      <c r="SYS129" s="516"/>
      <c r="SYT129" s="516"/>
      <c r="SYU129" s="516"/>
      <c r="SYV129" s="516"/>
      <c r="SYW129" s="516"/>
      <c r="SYX129" s="516"/>
      <c r="SYY129" s="516"/>
      <c r="SYZ129" s="516"/>
      <c r="SZA129" s="516"/>
      <c r="SZB129" s="516"/>
      <c r="SZC129" s="516"/>
      <c r="SZD129" s="516"/>
      <c r="SZE129" s="516"/>
      <c r="SZF129" s="516"/>
      <c r="SZG129" s="516"/>
      <c r="SZH129" s="516"/>
      <c r="SZI129" s="516"/>
      <c r="SZJ129" s="516"/>
      <c r="SZK129" s="516"/>
      <c r="SZL129" s="516"/>
      <c r="SZM129" s="516"/>
      <c r="SZN129" s="516"/>
      <c r="SZO129" s="516"/>
      <c r="SZP129" s="516"/>
      <c r="SZQ129" s="516"/>
      <c r="SZR129" s="516"/>
      <c r="SZS129" s="516"/>
      <c r="SZT129" s="516"/>
      <c r="SZU129" s="516"/>
      <c r="SZV129" s="516"/>
      <c r="SZW129" s="516"/>
      <c r="SZX129" s="516"/>
      <c r="SZY129" s="516"/>
      <c r="SZZ129" s="516"/>
      <c r="TAA129" s="516"/>
      <c r="TAB129" s="516"/>
      <c r="TAC129" s="516"/>
      <c r="TAD129" s="516"/>
      <c r="TAE129" s="516"/>
      <c r="TAF129" s="516"/>
      <c r="TAG129" s="516"/>
      <c r="TAH129" s="516"/>
      <c r="TAI129" s="516"/>
      <c r="TAJ129" s="516"/>
      <c r="TAK129" s="516"/>
      <c r="TAL129" s="516"/>
      <c r="TAM129" s="516"/>
      <c r="TAN129" s="516"/>
      <c r="TAO129" s="516"/>
      <c r="TAP129" s="516"/>
      <c r="TAQ129" s="516"/>
      <c r="TAR129" s="516"/>
      <c r="TAS129" s="516"/>
      <c r="TAT129" s="516"/>
      <c r="TAU129" s="516"/>
      <c r="TAV129" s="516"/>
      <c r="TAW129" s="516"/>
      <c r="TAX129" s="516"/>
      <c r="TAY129" s="516"/>
      <c r="TAZ129" s="516"/>
      <c r="TBA129" s="516"/>
      <c r="TBB129" s="516"/>
      <c r="TBC129" s="516"/>
      <c r="TBD129" s="516"/>
      <c r="TBE129" s="516"/>
      <c r="TBF129" s="516"/>
      <c r="TBG129" s="516"/>
      <c r="TBH129" s="516"/>
      <c r="TBI129" s="516"/>
      <c r="TBJ129" s="516"/>
      <c r="TBK129" s="516"/>
      <c r="TBL129" s="516"/>
      <c r="TBM129" s="516"/>
      <c r="TBN129" s="516"/>
      <c r="TBO129" s="516"/>
      <c r="TBP129" s="516"/>
      <c r="TBQ129" s="516"/>
      <c r="TBR129" s="516"/>
      <c r="TBS129" s="516"/>
      <c r="TBT129" s="516"/>
      <c r="TBU129" s="516"/>
      <c r="TBV129" s="516"/>
      <c r="TBW129" s="516"/>
      <c r="TBX129" s="516"/>
      <c r="TBY129" s="516"/>
      <c r="TBZ129" s="516"/>
      <c r="TCA129" s="516"/>
      <c r="TCB129" s="516"/>
      <c r="TCC129" s="516"/>
      <c r="TCD129" s="516"/>
      <c r="TCE129" s="516"/>
      <c r="TCF129" s="516"/>
      <c r="TCG129" s="516"/>
      <c r="TCH129" s="516"/>
      <c r="TCI129" s="516"/>
      <c r="TCJ129" s="516"/>
      <c r="TCK129" s="516"/>
      <c r="TCL129" s="516"/>
      <c r="TCM129" s="516"/>
      <c r="TCN129" s="516"/>
      <c r="TCO129" s="516"/>
      <c r="TCP129" s="516"/>
      <c r="TCQ129" s="516"/>
      <c r="TCR129" s="516"/>
      <c r="TCS129" s="516"/>
      <c r="TCT129" s="516"/>
      <c r="TCU129" s="516"/>
      <c r="TCV129" s="516"/>
      <c r="TCW129" s="516"/>
      <c r="TCX129" s="516"/>
      <c r="TCY129" s="516"/>
      <c r="TCZ129" s="516"/>
      <c r="TDA129" s="516"/>
      <c r="TDB129" s="516"/>
      <c r="TDC129" s="516"/>
      <c r="TDD129" s="516"/>
      <c r="TDE129" s="516"/>
      <c r="TDF129" s="516"/>
      <c r="TDG129" s="516"/>
      <c r="TDH129" s="516"/>
      <c r="TDI129" s="516"/>
      <c r="TDJ129" s="516"/>
      <c r="TDK129" s="516"/>
      <c r="TDL129" s="516"/>
      <c r="TDM129" s="516"/>
      <c r="TDN129" s="516"/>
      <c r="TDO129" s="516"/>
      <c r="TDP129" s="516"/>
      <c r="TDQ129" s="516"/>
      <c r="TDR129" s="516"/>
      <c r="TDS129" s="516"/>
      <c r="TDT129" s="516"/>
      <c r="TDU129" s="516"/>
      <c r="TDV129" s="516"/>
      <c r="TDW129" s="516"/>
      <c r="TDX129" s="516"/>
      <c r="TDY129" s="516"/>
      <c r="TDZ129" s="516"/>
      <c r="TEA129" s="516"/>
      <c r="TEB129" s="516"/>
      <c r="TEC129" s="516"/>
      <c r="TED129" s="516"/>
      <c r="TEE129" s="516"/>
      <c r="TEF129" s="516"/>
      <c r="TEG129" s="516"/>
      <c r="TEH129" s="516"/>
      <c r="TEI129" s="516"/>
      <c r="TEJ129" s="516"/>
      <c r="TEK129" s="516"/>
      <c r="TEL129" s="516"/>
      <c r="TEM129" s="516"/>
      <c r="TEN129" s="516"/>
      <c r="TEO129" s="516"/>
      <c r="TEP129" s="516"/>
      <c r="TEQ129" s="516"/>
      <c r="TER129" s="516"/>
      <c r="TES129" s="516"/>
      <c r="TET129" s="516"/>
      <c r="TEU129" s="516"/>
      <c r="TEV129" s="516"/>
      <c r="TEW129" s="516"/>
      <c r="TEX129" s="516"/>
      <c r="TEY129" s="516"/>
      <c r="TEZ129" s="516"/>
      <c r="TFA129" s="516"/>
      <c r="TFB129" s="516"/>
      <c r="TFC129" s="516"/>
      <c r="TFD129" s="516"/>
      <c r="TFE129" s="516"/>
      <c r="TFF129" s="516"/>
      <c r="TFG129" s="516"/>
      <c r="TFH129" s="516"/>
      <c r="TFI129" s="516"/>
      <c r="TFJ129" s="516"/>
      <c r="TFK129" s="516"/>
      <c r="TFL129" s="516"/>
      <c r="TFM129" s="516"/>
      <c r="TFN129" s="516"/>
      <c r="TFO129" s="516"/>
      <c r="TFP129" s="516"/>
      <c r="TFQ129" s="516"/>
      <c r="TFR129" s="516"/>
      <c r="TFS129" s="516"/>
      <c r="TFT129" s="516"/>
      <c r="TFU129" s="516"/>
      <c r="TFV129" s="516"/>
      <c r="TFW129" s="516"/>
      <c r="TFX129" s="516"/>
      <c r="TFY129" s="516"/>
      <c r="TFZ129" s="516"/>
      <c r="TGA129" s="516"/>
      <c r="TGB129" s="516"/>
      <c r="TGC129" s="516"/>
      <c r="TGD129" s="516"/>
      <c r="TGE129" s="516"/>
      <c r="TGF129" s="516"/>
      <c r="TGG129" s="516"/>
      <c r="TGH129" s="516"/>
      <c r="TGI129" s="516"/>
      <c r="TGJ129" s="516"/>
      <c r="TGK129" s="516"/>
      <c r="TGL129" s="516"/>
      <c r="TGM129" s="516"/>
      <c r="TGN129" s="516"/>
      <c r="TGO129" s="516"/>
      <c r="TGP129" s="516"/>
      <c r="TGQ129" s="516"/>
      <c r="TGR129" s="516"/>
      <c r="TGS129" s="516"/>
      <c r="TGT129" s="516"/>
      <c r="TGU129" s="516"/>
      <c r="TGV129" s="516"/>
      <c r="TGW129" s="516"/>
      <c r="TGX129" s="516"/>
      <c r="TGY129" s="516"/>
      <c r="TGZ129" s="516"/>
      <c r="THA129" s="516"/>
      <c r="THB129" s="516"/>
      <c r="THC129" s="516"/>
      <c r="THD129" s="516"/>
      <c r="THE129" s="516"/>
      <c r="THF129" s="516"/>
      <c r="THG129" s="516"/>
      <c r="THH129" s="516"/>
      <c r="THI129" s="516"/>
      <c r="THJ129" s="516"/>
      <c r="THK129" s="516"/>
      <c r="THL129" s="516"/>
      <c r="THM129" s="516"/>
      <c r="THN129" s="516"/>
      <c r="THO129" s="516"/>
      <c r="THP129" s="516"/>
      <c r="THQ129" s="516"/>
      <c r="THR129" s="516"/>
      <c r="THS129" s="516"/>
      <c r="THT129" s="516"/>
      <c r="THU129" s="516"/>
      <c r="THV129" s="516"/>
      <c r="THW129" s="516"/>
      <c r="THX129" s="516"/>
      <c r="THY129" s="516"/>
      <c r="THZ129" s="516"/>
      <c r="TIA129" s="516"/>
      <c r="TIB129" s="516"/>
      <c r="TIC129" s="516"/>
      <c r="TID129" s="516"/>
      <c r="TIE129" s="516"/>
      <c r="TIF129" s="516"/>
      <c r="TIG129" s="516"/>
      <c r="TIH129" s="516"/>
      <c r="TII129" s="516"/>
      <c r="TIJ129" s="516"/>
      <c r="TIK129" s="516"/>
      <c r="TIL129" s="516"/>
      <c r="TIM129" s="516"/>
      <c r="TIN129" s="516"/>
      <c r="TIO129" s="516"/>
      <c r="TIP129" s="516"/>
      <c r="TIQ129" s="516"/>
      <c r="TIR129" s="516"/>
      <c r="TIS129" s="516"/>
      <c r="TIT129" s="516"/>
      <c r="TIU129" s="516"/>
      <c r="TIV129" s="516"/>
      <c r="TIW129" s="516"/>
      <c r="TIX129" s="516"/>
      <c r="TIY129" s="516"/>
      <c r="TIZ129" s="516"/>
      <c r="TJA129" s="516"/>
      <c r="TJB129" s="516"/>
      <c r="TJC129" s="516"/>
      <c r="TJD129" s="516"/>
      <c r="TJE129" s="516"/>
      <c r="TJF129" s="516"/>
      <c r="TJG129" s="516"/>
      <c r="TJH129" s="516"/>
      <c r="TJI129" s="516"/>
      <c r="TJJ129" s="516"/>
      <c r="TJK129" s="516"/>
      <c r="TJL129" s="516"/>
      <c r="TJM129" s="516"/>
      <c r="TJN129" s="516"/>
      <c r="TJO129" s="516"/>
      <c r="TJP129" s="516"/>
      <c r="TJQ129" s="516"/>
      <c r="TJR129" s="516"/>
      <c r="TJS129" s="516"/>
      <c r="TJT129" s="516"/>
      <c r="TJU129" s="516"/>
      <c r="TJV129" s="516"/>
      <c r="TJW129" s="516"/>
      <c r="TJX129" s="516"/>
      <c r="TJY129" s="516"/>
      <c r="TJZ129" s="516"/>
      <c r="TKA129" s="516"/>
      <c r="TKB129" s="516"/>
      <c r="TKC129" s="516"/>
      <c r="TKD129" s="516"/>
      <c r="TKE129" s="516"/>
      <c r="TKF129" s="516"/>
      <c r="TKG129" s="516"/>
      <c r="TKH129" s="516"/>
      <c r="TKI129" s="516"/>
      <c r="TKJ129" s="516"/>
      <c r="TKK129" s="516"/>
      <c r="TKL129" s="516"/>
      <c r="TKM129" s="516"/>
      <c r="TKN129" s="516"/>
      <c r="TKO129" s="516"/>
      <c r="TKP129" s="516"/>
      <c r="TKQ129" s="516"/>
      <c r="TKR129" s="516"/>
      <c r="TKS129" s="516"/>
      <c r="TKT129" s="516"/>
      <c r="TKU129" s="516"/>
      <c r="TKV129" s="516"/>
      <c r="TKW129" s="516"/>
      <c r="TKX129" s="516"/>
      <c r="TKY129" s="516"/>
      <c r="TKZ129" s="516"/>
      <c r="TLA129" s="516"/>
      <c r="TLB129" s="516"/>
      <c r="TLC129" s="516"/>
      <c r="TLD129" s="516"/>
      <c r="TLE129" s="516"/>
      <c r="TLF129" s="516"/>
      <c r="TLG129" s="516"/>
      <c r="TLH129" s="516"/>
      <c r="TLI129" s="516"/>
      <c r="TLJ129" s="516"/>
      <c r="TLK129" s="516"/>
      <c r="TLL129" s="516"/>
      <c r="TLM129" s="516"/>
      <c r="TLN129" s="516"/>
      <c r="TLO129" s="516"/>
      <c r="TLP129" s="516"/>
      <c r="TLQ129" s="516"/>
      <c r="TLR129" s="516"/>
      <c r="TLS129" s="516"/>
      <c r="TLT129" s="516"/>
      <c r="TLU129" s="516"/>
      <c r="TLV129" s="516"/>
      <c r="TLW129" s="516"/>
      <c r="TLX129" s="516"/>
      <c r="TLY129" s="516"/>
      <c r="TLZ129" s="516"/>
      <c r="TMA129" s="516"/>
      <c r="TMB129" s="516"/>
      <c r="TMC129" s="516"/>
      <c r="TMD129" s="516"/>
      <c r="TME129" s="516"/>
      <c r="TMF129" s="516"/>
      <c r="TMG129" s="516"/>
      <c r="TMH129" s="516"/>
      <c r="TMI129" s="516"/>
      <c r="TMJ129" s="516"/>
      <c r="TMK129" s="516"/>
      <c r="TML129" s="516"/>
      <c r="TMM129" s="516"/>
      <c r="TMN129" s="516"/>
      <c r="TMO129" s="516"/>
      <c r="TMP129" s="516"/>
      <c r="TMQ129" s="516"/>
      <c r="TMR129" s="516"/>
      <c r="TMS129" s="516"/>
      <c r="TMT129" s="516"/>
      <c r="TMU129" s="516"/>
      <c r="TMV129" s="516"/>
      <c r="TMW129" s="516"/>
      <c r="TMX129" s="516"/>
      <c r="TMY129" s="516"/>
      <c r="TMZ129" s="516"/>
      <c r="TNA129" s="516"/>
      <c r="TNB129" s="516"/>
      <c r="TNC129" s="516"/>
      <c r="TND129" s="516"/>
      <c r="TNE129" s="516"/>
      <c r="TNF129" s="516"/>
      <c r="TNG129" s="516"/>
      <c r="TNH129" s="516"/>
      <c r="TNI129" s="516"/>
      <c r="TNJ129" s="516"/>
      <c r="TNK129" s="516"/>
      <c r="TNL129" s="516"/>
      <c r="TNM129" s="516"/>
      <c r="TNN129" s="516"/>
      <c r="TNO129" s="516"/>
      <c r="TNP129" s="516"/>
      <c r="TNQ129" s="516"/>
      <c r="TNR129" s="516"/>
      <c r="TNS129" s="516"/>
      <c r="TNT129" s="516"/>
      <c r="TNU129" s="516"/>
      <c r="TNV129" s="516"/>
      <c r="TNW129" s="516"/>
      <c r="TNX129" s="516"/>
      <c r="TNY129" s="516"/>
      <c r="TNZ129" s="516"/>
      <c r="TOA129" s="516"/>
      <c r="TOB129" s="516"/>
      <c r="TOC129" s="516"/>
      <c r="TOD129" s="516"/>
      <c r="TOE129" s="516"/>
      <c r="TOF129" s="516"/>
      <c r="TOG129" s="516"/>
      <c r="TOH129" s="516"/>
      <c r="TOI129" s="516"/>
      <c r="TOJ129" s="516"/>
      <c r="TOK129" s="516"/>
      <c r="TOL129" s="516"/>
      <c r="TOM129" s="516"/>
      <c r="TON129" s="516"/>
      <c r="TOO129" s="516"/>
      <c r="TOP129" s="516"/>
      <c r="TOQ129" s="516"/>
      <c r="TOR129" s="516"/>
      <c r="TOS129" s="516"/>
      <c r="TOT129" s="516"/>
      <c r="TOU129" s="516"/>
      <c r="TOV129" s="516"/>
      <c r="TOW129" s="516"/>
      <c r="TOX129" s="516"/>
      <c r="TOY129" s="516"/>
      <c r="TOZ129" s="516"/>
      <c r="TPA129" s="516"/>
      <c r="TPB129" s="516"/>
      <c r="TPC129" s="516"/>
      <c r="TPD129" s="516"/>
      <c r="TPE129" s="516"/>
      <c r="TPF129" s="516"/>
      <c r="TPG129" s="516"/>
      <c r="TPH129" s="516"/>
      <c r="TPI129" s="516"/>
      <c r="TPJ129" s="516"/>
      <c r="TPK129" s="516"/>
      <c r="TPL129" s="516"/>
      <c r="TPM129" s="516"/>
      <c r="TPN129" s="516"/>
      <c r="TPO129" s="516"/>
      <c r="TPP129" s="516"/>
      <c r="TPQ129" s="516"/>
      <c r="TPR129" s="516"/>
      <c r="TPS129" s="516"/>
      <c r="TPT129" s="516"/>
      <c r="TPU129" s="516"/>
      <c r="TPV129" s="516"/>
      <c r="TPW129" s="516"/>
      <c r="TPX129" s="516"/>
      <c r="TPY129" s="516"/>
      <c r="TPZ129" s="516"/>
      <c r="TQA129" s="516"/>
      <c r="TQB129" s="516"/>
      <c r="TQC129" s="516"/>
      <c r="TQD129" s="516"/>
      <c r="TQE129" s="516"/>
      <c r="TQF129" s="516"/>
      <c r="TQG129" s="516"/>
      <c r="TQH129" s="516"/>
      <c r="TQI129" s="516"/>
      <c r="TQJ129" s="516"/>
      <c r="TQK129" s="516"/>
      <c r="TQL129" s="516"/>
      <c r="TQM129" s="516"/>
      <c r="TQN129" s="516"/>
      <c r="TQO129" s="516"/>
      <c r="TQP129" s="516"/>
      <c r="TQQ129" s="516"/>
      <c r="TQR129" s="516"/>
      <c r="TQS129" s="516"/>
      <c r="TQT129" s="516"/>
      <c r="TQU129" s="516"/>
      <c r="TQV129" s="516"/>
      <c r="TQW129" s="516"/>
      <c r="TQX129" s="516"/>
      <c r="TQY129" s="516"/>
      <c r="TQZ129" s="516"/>
      <c r="TRA129" s="516"/>
      <c r="TRB129" s="516"/>
      <c r="TRC129" s="516"/>
      <c r="TRD129" s="516"/>
      <c r="TRE129" s="516"/>
      <c r="TRF129" s="516"/>
      <c r="TRG129" s="516"/>
      <c r="TRH129" s="516"/>
      <c r="TRI129" s="516"/>
      <c r="TRJ129" s="516"/>
      <c r="TRK129" s="516"/>
      <c r="TRL129" s="516"/>
      <c r="TRM129" s="516"/>
      <c r="TRN129" s="516"/>
      <c r="TRO129" s="516"/>
      <c r="TRP129" s="516"/>
      <c r="TRQ129" s="516"/>
      <c r="TRR129" s="516"/>
      <c r="TRS129" s="516"/>
      <c r="TRT129" s="516"/>
      <c r="TRU129" s="516"/>
      <c r="TRV129" s="516"/>
      <c r="TRW129" s="516"/>
      <c r="TRX129" s="516"/>
      <c r="TRY129" s="516"/>
      <c r="TRZ129" s="516"/>
      <c r="TSA129" s="516"/>
      <c r="TSB129" s="516"/>
      <c r="TSC129" s="516"/>
      <c r="TSD129" s="516"/>
      <c r="TSE129" s="516"/>
      <c r="TSF129" s="516"/>
      <c r="TSG129" s="516"/>
      <c r="TSH129" s="516"/>
      <c r="TSI129" s="516"/>
      <c r="TSJ129" s="516"/>
      <c r="TSK129" s="516"/>
      <c r="TSL129" s="516"/>
      <c r="TSM129" s="516"/>
      <c r="TSN129" s="516"/>
      <c r="TSO129" s="516"/>
      <c r="TSP129" s="516"/>
      <c r="TSQ129" s="516"/>
      <c r="TSR129" s="516"/>
      <c r="TSS129" s="516"/>
      <c r="TST129" s="516"/>
      <c r="TSU129" s="516"/>
      <c r="TSV129" s="516"/>
      <c r="TSW129" s="516"/>
      <c r="TSX129" s="516"/>
      <c r="TSY129" s="516"/>
      <c r="TSZ129" s="516"/>
      <c r="TTA129" s="516"/>
      <c r="TTB129" s="516"/>
      <c r="TTC129" s="516"/>
      <c r="TTD129" s="516"/>
      <c r="TTE129" s="516"/>
      <c r="TTF129" s="516"/>
      <c r="TTG129" s="516"/>
      <c r="TTH129" s="516"/>
      <c r="TTI129" s="516"/>
      <c r="TTJ129" s="516"/>
      <c r="TTK129" s="516"/>
      <c r="TTL129" s="516"/>
      <c r="TTM129" s="516"/>
      <c r="TTN129" s="516"/>
      <c r="TTO129" s="516"/>
      <c r="TTP129" s="516"/>
      <c r="TTQ129" s="516"/>
      <c r="TTR129" s="516"/>
      <c r="TTS129" s="516"/>
      <c r="TTT129" s="516"/>
      <c r="TTU129" s="516"/>
      <c r="TTV129" s="516"/>
      <c r="TTW129" s="516"/>
      <c r="TTX129" s="516"/>
      <c r="TTY129" s="516"/>
      <c r="TTZ129" s="516"/>
      <c r="TUA129" s="516"/>
      <c r="TUB129" s="516"/>
      <c r="TUC129" s="516"/>
      <c r="TUD129" s="516"/>
      <c r="TUE129" s="516"/>
      <c r="TUF129" s="516"/>
      <c r="TUG129" s="516"/>
      <c r="TUH129" s="516"/>
      <c r="TUI129" s="516"/>
      <c r="TUJ129" s="516"/>
      <c r="TUK129" s="516"/>
      <c r="TUL129" s="516"/>
      <c r="TUM129" s="516"/>
      <c r="TUN129" s="516"/>
      <c r="TUO129" s="516"/>
      <c r="TUP129" s="516"/>
      <c r="TUQ129" s="516"/>
      <c r="TUR129" s="516"/>
      <c r="TUS129" s="516"/>
      <c r="TUT129" s="516"/>
      <c r="TUU129" s="516"/>
      <c r="TUV129" s="516"/>
      <c r="TUW129" s="516"/>
      <c r="TUX129" s="516"/>
      <c r="TUY129" s="516"/>
      <c r="TUZ129" s="516"/>
      <c r="TVA129" s="516"/>
      <c r="TVB129" s="516"/>
      <c r="TVC129" s="516"/>
      <c r="TVD129" s="516"/>
      <c r="TVE129" s="516"/>
      <c r="TVF129" s="516"/>
      <c r="TVG129" s="516"/>
      <c r="TVH129" s="516"/>
      <c r="TVI129" s="516"/>
      <c r="TVJ129" s="516"/>
      <c r="TVK129" s="516"/>
      <c r="TVL129" s="516"/>
      <c r="TVM129" s="516"/>
      <c r="TVN129" s="516"/>
      <c r="TVO129" s="516"/>
      <c r="TVP129" s="516"/>
      <c r="TVQ129" s="516"/>
      <c r="TVR129" s="516"/>
      <c r="TVS129" s="516"/>
      <c r="TVT129" s="516"/>
      <c r="TVU129" s="516"/>
      <c r="TVV129" s="516"/>
      <c r="TVW129" s="516"/>
      <c r="TVX129" s="516"/>
      <c r="TVY129" s="516"/>
      <c r="TVZ129" s="516"/>
      <c r="TWA129" s="516"/>
      <c r="TWB129" s="516"/>
      <c r="TWC129" s="516"/>
      <c r="TWD129" s="516"/>
      <c r="TWE129" s="516"/>
      <c r="TWF129" s="516"/>
      <c r="TWG129" s="516"/>
      <c r="TWH129" s="516"/>
      <c r="TWI129" s="516"/>
      <c r="TWJ129" s="516"/>
      <c r="TWK129" s="516"/>
      <c r="TWL129" s="516"/>
      <c r="TWM129" s="516"/>
      <c r="TWN129" s="516"/>
      <c r="TWO129" s="516"/>
      <c r="TWP129" s="516"/>
      <c r="TWQ129" s="516"/>
      <c r="TWR129" s="516"/>
      <c r="TWS129" s="516"/>
      <c r="TWT129" s="516"/>
      <c r="TWU129" s="516"/>
      <c r="TWV129" s="516"/>
      <c r="TWW129" s="516"/>
      <c r="TWX129" s="516"/>
      <c r="TWY129" s="516"/>
      <c r="TWZ129" s="516"/>
      <c r="TXA129" s="516"/>
      <c r="TXB129" s="516"/>
      <c r="TXC129" s="516"/>
      <c r="TXD129" s="516"/>
      <c r="TXE129" s="516"/>
      <c r="TXF129" s="516"/>
      <c r="TXG129" s="516"/>
      <c r="TXH129" s="516"/>
      <c r="TXI129" s="516"/>
      <c r="TXJ129" s="516"/>
      <c r="TXK129" s="516"/>
      <c r="TXL129" s="516"/>
      <c r="TXM129" s="516"/>
      <c r="TXN129" s="516"/>
      <c r="TXO129" s="516"/>
      <c r="TXP129" s="516"/>
      <c r="TXQ129" s="516"/>
      <c r="TXR129" s="516"/>
      <c r="TXS129" s="516"/>
      <c r="TXT129" s="516"/>
      <c r="TXU129" s="516"/>
      <c r="TXV129" s="516"/>
      <c r="TXW129" s="516"/>
      <c r="TXX129" s="516"/>
      <c r="TXY129" s="516"/>
      <c r="TXZ129" s="516"/>
      <c r="TYA129" s="516"/>
      <c r="TYB129" s="516"/>
      <c r="TYC129" s="516"/>
      <c r="TYD129" s="516"/>
      <c r="TYE129" s="516"/>
      <c r="TYF129" s="516"/>
      <c r="TYG129" s="516"/>
      <c r="TYH129" s="516"/>
      <c r="TYI129" s="516"/>
      <c r="TYJ129" s="516"/>
      <c r="TYK129" s="516"/>
      <c r="TYL129" s="516"/>
      <c r="TYM129" s="516"/>
      <c r="TYN129" s="516"/>
      <c r="TYO129" s="516"/>
      <c r="TYP129" s="516"/>
      <c r="TYQ129" s="516"/>
      <c r="TYR129" s="516"/>
      <c r="TYS129" s="516"/>
      <c r="TYT129" s="516"/>
      <c r="TYU129" s="516"/>
      <c r="TYV129" s="516"/>
      <c r="TYW129" s="516"/>
      <c r="TYX129" s="516"/>
      <c r="TYY129" s="516"/>
      <c r="TYZ129" s="516"/>
      <c r="TZA129" s="516"/>
      <c r="TZB129" s="516"/>
      <c r="TZC129" s="516"/>
      <c r="TZD129" s="516"/>
      <c r="TZE129" s="516"/>
      <c r="TZF129" s="516"/>
      <c r="TZG129" s="516"/>
      <c r="TZH129" s="516"/>
      <c r="TZI129" s="516"/>
      <c r="TZJ129" s="516"/>
      <c r="TZK129" s="516"/>
      <c r="TZL129" s="516"/>
      <c r="TZM129" s="516"/>
      <c r="TZN129" s="516"/>
      <c r="TZO129" s="516"/>
      <c r="TZP129" s="516"/>
      <c r="TZQ129" s="516"/>
      <c r="TZR129" s="516"/>
      <c r="TZS129" s="516"/>
      <c r="TZT129" s="516"/>
      <c r="TZU129" s="516"/>
      <c r="TZV129" s="516"/>
      <c r="TZW129" s="516"/>
      <c r="TZX129" s="516"/>
      <c r="TZY129" s="516"/>
      <c r="TZZ129" s="516"/>
      <c r="UAA129" s="516"/>
      <c r="UAB129" s="516"/>
      <c r="UAC129" s="516"/>
      <c r="UAD129" s="516"/>
      <c r="UAE129" s="516"/>
      <c r="UAF129" s="516"/>
      <c r="UAG129" s="516"/>
      <c r="UAH129" s="516"/>
      <c r="UAI129" s="516"/>
      <c r="UAJ129" s="516"/>
      <c r="UAK129" s="516"/>
      <c r="UAL129" s="516"/>
      <c r="UAM129" s="516"/>
      <c r="UAN129" s="516"/>
      <c r="UAO129" s="516"/>
      <c r="UAP129" s="516"/>
      <c r="UAQ129" s="516"/>
      <c r="UAR129" s="516"/>
      <c r="UAS129" s="516"/>
      <c r="UAT129" s="516"/>
      <c r="UAU129" s="516"/>
      <c r="UAV129" s="516"/>
      <c r="UAW129" s="516"/>
      <c r="UAX129" s="516"/>
      <c r="UAY129" s="516"/>
      <c r="UAZ129" s="516"/>
      <c r="UBA129" s="516"/>
      <c r="UBB129" s="516"/>
      <c r="UBC129" s="516"/>
      <c r="UBD129" s="516"/>
      <c r="UBE129" s="516"/>
      <c r="UBF129" s="516"/>
      <c r="UBG129" s="516"/>
      <c r="UBH129" s="516"/>
      <c r="UBI129" s="516"/>
      <c r="UBJ129" s="516"/>
      <c r="UBK129" s="516"/>
      <c r="UBL129" s="516"/>
      <c r="UBM129" s="516"/>
      <c r="UBN129" s="516"/>
      <c r="UBO129" s="516"/>
      <c r="UBP129" s="516"/>
      <c r="UBQ129" s="516"/>
      <c r="UBR129" s="516"/>
      <c r="UBS129" s="516"/>
      <c r="UBT129" s="516"/>
      <c r="UBU129" s="516"/>
      <c r="UBV129" s="516"/>
      <c r="UBW129" s="516"/>
      <c r="UBX129" s="516"/>
      <c r="UBY129" s="516"/>
      <c r="UBZ129" s="516"/>
      <c r="UCA129" s="516"/>
      <c r="UCB129" s="516"/>
      <c r="UCC129" s="516"/>
      <c r="UCD129" s="516"/>
      <c r="UCE129" s="516"/>
      <c r="UCF129" s="516"/>
      <c r="UCG129" s="516"/>
      <c r="UCH129" s="516"/>
      <c r="UCI129" s="516"/>
      <c r="UCJ129" s="516"/>
      <c r="UCK129" s="516"/>
      <c r="UCL129" s="516"/>
      <c r="UCM129" s="516"/>
      <c r="UCN129" s="516"/>
      <c r="UCO129" s="516"/>
      <c r="UCP129" s="516"/>
      <c r="UCQ129" s="516"/>
      <c r="UCR129" s="516"/>
      <c r="UCS129" s="516"/>
      <c r="UCT129" s="516"/>
      <c r="UCU129" s="516"/>
      <c r="UCV129" s="516"/>
      <c r="UCW129" s="516"/>
      <c r="UCX129" s="516"/>
      <c r="UCY129" s="516"/>
      <c r="UCZ129" s="516"/>
      <c r="UDA129" s="516"/>
      <c r="UDB129" s="516"/>
      <c r="UDC129" s="516"/>
      <c r="UDD129" s="516"/>
      <c r="UDE129" s="516"/>
      <c r="UDF129" s="516"/>
      <c r="UDG129" s="516"/>
      <c r="UDH129" s="516"/>
      <c r="UDI129" s="516"/>
      <c r="UDJ129" s="516"/>
      <c r="UDK129" s="516"/>
      <c r="UDL129" s="516"/>
      <c r="UDM129" s="516"/>
      <c r="UDN129" s="516"/>
      <c r="UDO129" s="516"/>
      <c r="UDP129" s="516"/>
      <c r="UDQ129" s="516"/>
      <c r="UDR129" s="516"/>
      <c r="UDS129" s="516"/>
      <c r="UDT129" s="516"/>
      <c r="UDU129" s="516"/>
      <c r="UDV129" s="516"/>
      <c r="UDW129" s="516"/>
      <c r="UDX129" s="516"/>
      <c r="UDY129" s="516"/>
      <c r="UDZ129" s="516"/>
      <c r="UEA129" s="516"/>
      <c r="UEB129" s="516"/>
      <c r="UEC129" s="516"/>
      <c r="UED129" s="516"/>
      <c r="UEE129" s="516"/>
      <c r="UEF129" s="516"/>
      <c r="UEG129" s="516"/>
      <c r="UEH129" s="516"/>
      <c r="UEI129" s="516"/>
      <c r="UEJ129" s="516"/>
      <c r="UEK129" s="516"/>
      <c r="UEL129" s="516"/>
      <c r="UEM129" s="516"/>
      <c r="UEN129" s="516"/>
      <c r="UEO129" s="516"/>
      <c r="UEP129" s="516"/>
      <c r="UEQ129" s="516"/>
      <c r="UER129" s="516"/>
      <c r="UES129" s="516"/>
      <c r="UET129" s="516"/>
      <c r="UEU129" s="516"/>
      <c r="UEV129" s="516"/>
      <c r="UEW129" s="516"/>
      <c r="UEX129" s="516"/>
      <c r="UEY129" s="516"/>
      <c r="UEZ129" s="516"/>
      <c r="UFA129" s="516"/>
      <c r="UFB129" s="516"/>
      <c r="UFC129" s="516"/>
      <c r="UFD129" s="516"/>
      <c r="UFE129" s="516"/>
      <c r="UFF129" s="516"/>
      <c r="UFG129" s="516"/>
      <c r="UFH129" s="516"/>
      <c r="UFI129" s="516"/>
      <c r="UFJ129" s="516"/>
      <c r="UFK129" s="516"/>
      <c r="UFL129" s="516"/>
      <c r="UFM129" s="516"/>
      <c r="UFN129" s="516"/>
      <c r="UFO129" s="516"/>
      <c r="UFP129" s="516"/>
      <c r="UFQ129" s="516"/>
      <c r="UFR129" s="516"/>
      <c r="UFS129" s="516"/>
      <c r="UFT129" s="516"/>
      <c r="UFU129" s="516"/>
      <c r="UFV129" s="516"/>
      <c r="UFW129" s="516"/>
      <c r="UFX129" s="516"/>
      <c r="UFY129" s="516"/>
      <c r="UFZ129" s="516"/>
      <c r="UGA129" s="516"/>
      <c r="UGB129" s="516"/>
      <c r="UGC129" s="516"/>
      <c r="UGD129" s="516"/>
      <c r="UGE129" s="516"/>
      <c r="UGF129" s="516"/>
      <c r="UGG129" s="516"/>
      <c r="UGH129" s="516"/>
      <c r="UGI129" s="516"/>
      <c r="UGJ129" s="516"/>
      <c r="UGK129" s="516"/>
      <c r="UGL129" s="516"/>
      <c r="UGM129" s="516"/>
      <c r="UGN129" s="516"/>
      <c r="UGO129" s="516"/>
      <c r="UGP129" s="516"/>
      <c r="UGQ129" s="516"/>
      <c r="UGR129" s="516"/>
      <c r="UGS129" s="516"/>
      <c r="UGT129" s="516"/>
      <c r="UGU129" s="516"/>
      <c r="UGV129" s="516"/>
      <c r="UGW129" s="516"/>
      <c r="UGX129" s="516"/>
      <c r="UGY129" s="516"/>
      <c r="UGZ129" s="516"/>
      <c r="UHA129" s="516"/>
      <c r="UHB129" s="516"/>
      <c r="UHC129" s="516"/>
      <c r="UHD129" s="516"/>
      <c r="UHE129" s="516"/>
      <c r="UHF129" s="516"/>
      <c r="UHG129" s="516"/>
      <c r="UHH129" s="516"/>
      <c r="UHI129" s="516"/>
      <c r="UHJ129" s="516"/>
      <c r="UHK129" s="516"/>
      <c r="UHL129" s="516"/>
      <c r="UHM129" s="516"/>
      <c r="UHN129" s="516"/>
      <c r="UHO129" s="516"/>
      <c r="UHP129" s="516"/>
      <c r="UHQ129" s="516"/>
      <c r="UHR129" s="516"/>
      <c r="UHS129" s="516"/>
      <c r="UHT129" s="516"/>
      <c r="UHU129" s="516"/>
      <c r="UHV129" s="516"/>
      <c r="UHW129" s="516"/>
      <c r="UHX129" s="516"/>
      <c r="UHY129" s="516"/>
      <c r="UHZ129" s="516"/>
      <c r="UIA129" s="516"/>
      <c r="UIB129" s="516"/>
      <c r="UIC129" s="516"/>
      <c r="UID129" s="516"/>
      <c r="UIE129" s="516"/>
      <c r="UIF129" s="516"/>
      <c r="UIG129" s="516"/>
      <c r="UIH129" s="516"/>
      <c r="UII129" s="516"/>
      <c r="UIJ129" s="516"/>
      <c r="UIK129" s="516"/>
      <c r="UIL129" s="516"/>
      <c r="UIM129" s="516"/>
      <c r="UIN129" s="516"/>
      <c r="UIO129" s="516"/>
      <c r="UIP129" s="516"/>
      <c r="UIQ129" s="516"/>
      <c r="UIR129" s="516"/>
      <c r="UIS129" s="516"/>
      <c r="UIT129" s="516"/>
      <c r="UIU129" s="516"/>
      <c r="UIV129" s="516"/>
      <c r="UIW129" s="516"/>
      <c r="UIX129" s="516"/>
      <c r="UIY129" s="516"/>
      <c r="UIZ129" s="516"/>
      <c r="UJA129" s="516"/>
      <c r="UJB129" s="516"/>
      <c r="UJC129" s="516"/>
      <c r="UJD129" s="516"/>
      <c r="UJE129" s="516"/>
      <c r="UJF129" s="516"/>
      <c r="UJG129" s="516"/>
      <c r="UJH129" s="516"/>
      <c r="UJI129" s="516"/>
      <c r="UJJ129" s="516"/>
      <c r="UJK129" s="516"/>
      <c r="UJL129" s="516"/>
      <c r="UJM129" s="516"/>
      <c r="UJN129" s="516"/>
      <c r="UJO129" s="516"/>
      <c r="UJP129" s="516"/>
      <c r="UJQ129" s="516"/>
      <c r="UJR129" s="516"/>
      <c r="UJS129" s="516"/>
      <c r="UJT129" s="516"/>
      <c r="UJU129" s="516"/>
      <c r="UJV129" s="516"/>
      <c r="UJW129" s="516"/>
      <c r="UJX129" s="516"/>
      <c r="UJY129" s="516"/>
      <c r="UJZ129" s="516"/>
      <c r="UKA129" s="516"/>
      <c r="UKB129" s="516"/>
      <c r="UKC129" s="516"/>
      <c r="UKD129" s="516"/>
      <c r="UKE129" s="516"/>
      <c r="UKF129" s="516"/>
      <c r="UKG129" s="516"/>
      <c r="UKH129" s="516"/>
      <c r="UKI129" s="516"/>
      <c r="UKJ129" s="516"/>
      <c r="UKK129" s="516"/>
      <c r="UKL129" s="516"/>
      <c r="UKM129" s="516"/>
      <c r="UKN129" s="516"/>
      <c r="UKO129" s="516"/>
      <c r="UKP129" s="516"/>
      <c r="UKQ129" s="516"/>
      <c r="UKR129" s="516"/>
      <c r="UKS129" s="516"/>
      <c r="UKT129" s="516"/>
      <c r="UKU129" s="516"/>
      <c r="UKV129" s="516"/>
      <c r="UKW129" s="516"/>
      <c r="UKX129" s="516"/>
      <c r="UKY129" s="516"/>
      <c r="UKZ129" s="516"/>
      <c r="ULA129" s="516"/>
      <c r="ULB129" s="516"/>
      <c r="ULC129" s="516"/>
      <c r="ULD129" s="516"/>
      <c r="ULE129" s="516"/>
      <c r="ULF129" s="516"/>
      <c r="ULG129" s="516"/>
      <c r="ULH129" s="516"/>
      <c r="ULI129" s="516"/>
      <c r="ULJ129" s="516"/>
      <c r="ULK129" s="516"/>
      <c r="ULL129" s="516"/>
      <c r="ULM129" s="516"/>
      <c r="ULN129" s="516"/>
      <c r="ULO129" s="516"/>
      <c r="ULP129" s="516"/>
      <c r="ULQ129" s="516"/>
      <c r="ULR129" s="516"/>
      <c r="ULS129" s="516"/>
      <c r="ULT129" s="516"/>
      <c r="ULU129" s="516"/>
      <c r="ULV129" s="516"/>
      <c r="ULW129" s="516"/>
      <c r="ULX129" s="516"/>
      <c r="ULY129" s="516"/>
      <c r="ULZ129" s="516"/>
      <c r="UMA129" s="516"/>
      <c r="UMB129" s="516"/>
      <c r="UMC129" s="516"/>
      <c r="UMD129" s="516"/>
      <c r="UME129" s="516"/>
      <c r="UMF129" s="516"/>
      <c r="UMG129" s="516"/>
      <c r="UMH129" s="516"/>
      <c r="UMI129" s="516"/>
      <c r="UMJ129" s="516"/>
      <c r="UMK129" s="516"/>
      <c r="UML129" s="516"/>
      <c r="UMM129" s="516"/>
      <c r="UMN129" s="516"/>
      <c r="UMO129" s="516"/>
      <c r="UMP129" s="516"/>
      <c r="UMQ129" s="516"/>
      <c r="UMR129" s="516"/>
      <c r="UMS129" s="516"/>
      <c r="UMT129" s="516"/>
      <c r="UMU129" s="516"/>
      <c r="UMV129" s="516"/>
      <c r="UMW129" s="516"/>
      <c r="UMX129" s="516"/>
      <c r="UMY129" s="516"/>
      <c r="UMZ129" s="516"/>
      <c r="UNA129" s="516"/>
      <c r="UNB129" s="516"/>
      <c r="UNC129" s="516"/>
      <c r="UND129" s="516"/>
      <c r="UNE129" s="516"/>
      <c r="UNF129" s="516"/>
      <c r="UNG129" s="516"/>
      <c r="UNH129" s="516"/>
      <c r="UNI129" s="516"/>
      <c r="UNJ129" s="516"/>
      <c r="UNK129" s="516"/>
      <c r="UNL129" s="516"/>
      <c r="UNM129" s="516"/>
      <c r="UNN129" s="516"/>
      <c r="UNO129" s="516"/>
      <c r="UNP129" s="516"/>
      <c r="UNQ129" s="516"/>
      <c r="UNR129" s="516"/>
      <c r="UNS129" s="516"/>
      <c r="UNT129" s="516"/>
      <c r="UNU129" s="516"/>
      <c r="UNV129" s="516"/>
      <c r="UNW129" s="516"/>
      <c r="UNX129" s="516"/>
      <c r="UNY129" s="516"/>
      <c r="UNZ129" s="516"/>
      <c r="UOA129" s="516"/>
      <c r="UOB129" s="516"/>
      <c r="UOC129" s="516"/>
      <c r="UOD129" s="516"/>
      <c r="UOE129" s="516"/>
      <c r="UOF129" s="516"/>
      <c r="UOG129" s="516"/>
      <c r="UOH129" s="516"/>
      <c r="UOI129" s="516"/>
      <c r="UOJ129" s="516"/>
      <c r="UOK129" s="516"/>
      <c r="UOL129" s="516"/>
      <c r="UOM129" s="516"/>
      <c r="UON129" s="516"/>
      <c r="UOO129" s="516"/>
      <c r="UOP129" s="516"/>
      <c r="UOQ129" s="516"/>
      <c r="UOR129" s="516"/>
      <c r="UOS129" s="516"/>
      <c r="UOT129" s="516"/>
      <c r="UOU129" s="516"/>
      <c r="UOV129" s="516"/>
      <c r="UOW129" s="516"/>
      <c r="UOX129" s="516"/>
      <c r="UOY129" s="516"/>
      <c r="UOZ129" s="516"/>
      <c r="UPA129" s="516"/>
      <c r="UPB129" s="516"/>
      <c r="UPC129" s="516"/>
      <c r="UPD129" s="516"/>
      <c r="UPE129" s="516"/>
      <c r="UPF129" s="516"/>
      <c r="UPG129" s="516"/>
      <c r="UPH129" s="516"/>
      <c r="UPI129" s="516"/>
      <c r="UPJ129" s="516"/>
      <c r="UPK129" s="516"/>
      <c r="UPL129" s="516"/>
      <c r="UPM129" s="516"/>
      <c r="UPN129" s="516"/>
      <c r="UPO129" s="516"/>
      <c r="UPP129" s="516"/>
      <c r="UPQ129" s="516"/>
      <c r="UPR129" s="516"/>
      <c r="UPS129" s="516"/>
      <c r="UPT129" s="516"/>
      <c r="UPU129" s="516"/>
      <c r="UPV129" s="516"/>
      <c r="UPW129" s="516"/>
      <c r="UPX129" s="516"/>
      <c r="UPY129" s="516"/>
      <c r="UPZ129" s="516"/>
      <c r="UQA129" s="516"/>
      <c r="UQB129" s="516"/>
      <c r="UQC129" s="516"/>
      <c r="UQD129" s="516"/>
      <c r="UQE129" s="516"/>
      <c r="UQF129" s="516"/>
      <c r="UQG129" s="516"/>
      <c r="UQH129" s="516"/>
      <c r="UQI129" s="516"/>
      <c r="UQJ129" s="516"/>
      <c r="UQK129" s="516"/>
      <c r="UQL129" s="516"/>
      <c r="UQM129" s="516"/>
      <c r="UQN129" s="516"/>
      <c r="UQO129" s="516"/>
      <c r="UQP129" s="516"/>
      <c r="UQQ129" s="516"/>
      <c r="UQR129" s="516"/>
      <c r="UQS129" s="516"/>
      <c r="UQT129" s="516"/>
      <c r="UQU129" s="516"/>
      <c r="UQV129" s="516"/>
      <c r="UQW129" s="516"/>
      <c r="UQX129" s="516"/>
      <c r="UQY129" s="516"/>
      <c r="UQZ129" s="516"/>
      <c r="URA129" s="516"/>
      <c r="URB129" s="516"/>
      <c r="URC129" s="516"/>
      <c r="URD129" s="516"/>
      <c r="URE129" s="516"/>
      <c r="URF129" s="516"/>
      <c r="URG129" s="516"/>
      <c r="URH129" s="516"/>
      <c r="URI129" s="516"/>
      <c r="URJ129" s="516"/>
      <c r="URK129" s="516"/>
      <c r="URL129" s="516"/>
      <c r="URM129" s="516"/>
      <c r="URN129" s="516"/>
      <c r="URO129" s="516"/>
      <c r="URP129" s="516"/>
      <c r="URQ129" s="516"/>
      <c r="URR129" s="516"/>
      <c r="URS129" s="516"/>
      <c r="URT129" s="516"/>
      <c r="URU129" s="516"/>
      <c r="URV129" s="516"/>
      <c r="URW129" s="516"/>
      <c r="URX129" s="516"/>
      <c r="URY129" s="516"/>
      <c r="URZ129" s="516"/>
      <c r="USA129" s="516"/>
      <c r="USB129" s="516"/>
      <c r="USC129" s="516"/>
      <c r="USD129" s="516"/>
      <c r="USE129" s="516"/>
      <c r="USF129" s="516"/>
      <c r="USG129" s="516"/>
      <c r="USH129" s="516"/>
      <c r="USI129" s="516"/>
      <c r="USJ129" s="516"/>
      <c r="USK129" s="516"/>
      <c r="USL129" s="516"/>
      <c r="USM129" s="516"/>
      <c r="USN129" s="516"/>
      <c r="USO129" s="516"/>
      <c r="USP129" s="516"/>
      <c r="USQ129" s="516"/>
      <c r="USR129" s="516"/>
      <c r="USS129" s="516"/>
      <c r="UST129" s="516"/>
      <c r="USU129" s="516"/>
      <c r="USV129" s="516"/>
      <c r="USW129" s="516"/>
      <c r="USX129" s="516"/>
      <c r="USY129" s="516"/>
      <c r="USZ129" s="516"/>
      <c r="UTA129" s="516"/>
      <c r="UTB129" s="516"/>
      <c r="UTC129" s="516"/>
      <c r="UTD129" s="516"/>
      <c r="UTE129" s="516"/>
      <c r="UTF129" s="516"/>
      <c r="UTG129" s="516"/>
      <c r="UTH129" s="516"/>
      <c r="UTI129" s="516"/>
      <c r="UTJ129" s="516"/>
      <c r="UTK129" s="516"/>
      <c r="UTL129" s="516"/>
      <c r="UTM129" s="516"/>
      <c r="UTN129" s="516"/>
      <c r="UTO129" s="516"/>
      <c r="UTP129" s="516"/>
      <c r="UTQ129" s="516"/>
      <c r="UTR129" s="516"/>
      <c r="UTS129" s="516"/>
      <c r="UTT129" s="516"/>
      <c r="UTU129" s="516"/>
      <c r="UTV129" s="516"/>
      <c r="UTW129" s="516"/>
      <c r="UTX129" s="516"/>
      <c r="UTY129" s="516"/>
      <c r="UTZ129" s="516"/>
      <c r="UUA129" s="516"/>
      <c r="UUB129" s="516"/>
      <c r="UUC129" s="516"/>
      <c r="UUD129" s="516"/>
      <c r="UUE129" s="516"/>
      <c r="UUF129" s="516"/>
      <c r="UUG129" s="516"/>
      <c r="UUH129" s="516"/>
      <c r="UUI129" s="516"/>
      <c r="UUJ129" s="516"/>
      <c r="UUK129" s="516"/>
      <c r="UUL129" s="516"/>
      <c r="UUM129" s="516"/>
      <c r="UUN129" s="516"/>
      <c r="UUO129" s="516"/>
      <c r="UUP129" s="516"/>
      <c r="UUQ129" s="516"/>
      <c r="UUR129" s="516"/>
      <c r="UUS129" s="516"/>
      <c r="UUT129" s="516"/>
      <c r="UUU129" s="516"/>
      <c r="UUV129" s="516"/>
      <c r="UUW129" s="516"/>
      <c r="UUX129" s="516"/>
      <c r="UUY129" s="516"/>
      <c r="UUZ129" s="516"/>
      <c r="UVA129" s="516"/>
      <c r="UVB129" s="516"/>
      <c r="UVC129" s="516"/>
      <c r="UVD129" s="516"/>
      <c r="UVE129" s="516"/>
      <c r="UVF129" s="516"/>
      <c r="UVG129" s="516"/>
      <c r="UVH129" s="516"/>
      <c r="UVI129" s="516"/>
      <c r="UVJ129" s="516"/>
      <c r="UVK129" s="516"/>
      <c r="UVL129" s="516"/>
      <c r="UVM129" s="516"/>
      <c r="UVN129" s="516"/>
      <c r="UVO129" s="516"/>
      <c r="UVP129" s="516"/>
      <c r="UVQ129" s="516"/>
      <c r="UVR129" s="516"/>
      <c r="UVS129" s="516"/>
      <c r="UVT129" s="516"/>
      <c r="UVU129" s="516"/>
      <c r="UVV129" s="516"/>
      <c r="UVW129" s="516"/>
      <c r="UVX129" s="516"/>
      <c r="UVY129" s="516"/>
      <c r="UVZ129" s="516"/>
      <c r="UWA129" s="516"/>
      <c r="UWB129" s="516"/>
      <c r="UWC129" s="516"/>
      <c r="UWD129" s="516"/>
      <c r="UWE129" s="516"/>
      <c r="UWF129" s="516"/>
      <c r="UWG129" s="516"/>
      <c r="UWH129" s="516"/>
      <c r="UWI129" s="516"/>
      <c r="UWJ129" s="516"/>
      <c r="UWK129" s="516"/>
      <c r="UWL129" s="516"/>
      <c r="UWM129" s="516"/>
      <c r="UWN129" s="516"/>
      <c r="UWO129" s="516"/>
      <c r="UWP129" s="516"/>
      <c r="UWQ129" s="516"/>
      <c r="UWR129" s="516"/>
      <c r="UWS129" s="516"/>
      <c r="UWT129" s="516"/>
      <c r="UWU129" s="516"/>
      <c r="UWV129" s="516"/>
      <c r="UWW129" s="516"/>
      <c r="UWX129" s="516"/>
      <c r="UWY129" s="516"/>
      <c r="UWZ129" s="516"/>
      <c r="UXA129" s="516"/>
      <c r="UXB129" s="516"/>
      <c r="UXC129" s="516"/>
      <c r="UXD129" s="516"/>
      <c r="UXE129" s="516"/>
      <c r="UXF129" s="516"/>
      <c r="UXG129" s="516"/>
      <c r="UXH129" s="516"/>
      <c r="UXI129" s="516"/>
      <c r="UXJ129" s="516"/>
      <c r="UXK129" s="516"/>
      <c r="UXL129" s="516"/>
      <c r="UXM129" s="516"/>
      <c r="UXN129" s="516"/>
      <c r="UXO129" s="516"/>
      <c r="UXP129" s="516"/>
      <c r="UXQ129" s="516"/>
      <c r="UXR129" s="516"/>
      <c r="UXS129" s="516"/>
      <c r="UXT129" s="516"/>
      <c r="UXU129" s="516"/>
      <c r="UXV129" s="516"/>
      <c r="UXW129" s="516"/>
      <c r="UXX129" s="516"/>
      <c r="UXY129" s="516"/>
      <c r="UXZ129" s="516"/>
      <c r="UYA129" s="516"/>
      <c r="UYB129" s="516"/>
      <c r="UYC129" s="516"/>
      <c r="UYD129" s="516"/>
      <c r="UYE129" s="516"/>
      <c r="UYF129" s="516"/>
      <c r="UYG129" s="516"/>
      <c r="UYH129" s="516"/>
      <c r="UYI129" s="516"/>
      <c r="UYJ129" s="516"/>
      <c r="UYK129" s="516"/>
      <c r="UYL129" s="516"/>
      <c r="UYM129" s="516"/>
      <c r="UYN129" s="516"/>
      <c r="UYO129" s="516"/>
      <c r="UYP129" s="516"/>
      <c r="UYQ129" s="516"/>
      <c r="UYR129" s="516"/>
      <c r="UYS129" s="516"/>
      <c r="UYT129" s="516"/>
      <c r="UYU129" s="516"/>
      <c r="UYV129" s="516"/>
      <c r="UYW129" s="516"/>
      <c r="UYX129" s="516"/>
      <c r="UYY129" s="516"/>
      <c r="UYZ129" s="516"/>
      <c r="UZA129" s="516"/>
      <c r="UZB129" s="516"/>
      <c r="UZC129" s="516"/>
      <c r="UZD129" s="516"/>
      <c r="UZE129" s="516"/>
      <c r="UZF129" s="516"/>
      <c r="UZG129" s="516"/>
      <c r="UZH129" s="516"/>
      <c r="UZI129" s="516"/>
      <c r="UZJ129" s="516"/>
      <c r="UZK129" s="516"/>
      <c r="UZL129" s="516"/>
      <c r="UZM129" s="516"/>
      <c r="UZN129" s="516"/>
      <c r="UZO129" s="516"/>
      <c r="UZP129" s="516"/>
      <c r="UZQ129" s="516"/>
      <c r="UZR129" s="516"/>
      <c r="UZS129" s="516"/>
      <c r="UZT129" s="516"/>
      <c r="UZU129" s="516"/>
      <c r="UZV129" s="516"/>
      <c r="UZW129" s="516"/>
      <c r="UZX129" s="516"/>
      <c r="UZY129" s="516"/>
      <c r="UZZ129" s="516"/>
      <c r="VAA129" s="516"/>
      <c r="VAB129" s="516"/>
      <c r="VAC129" s="516"/>
      <c r="VAD129" s="516"/>
      <c r="VAE129" s="516"/>
      <c r="VAF129" s="516"/>
      <c r="VAG129" s="516"/>
      <c r="VAH129" s="516"/>
      <c r="VAI129" s="516"/>
      <c r="VAJ129" s="516"/>
      <c r="VAK129" s="516"/>
      <c r="VAL129" s="516"/>
      <c r="VAM129" s="516"/>
      <c r="VAN129" s="516"/>
      <c r="VAO129" s="516"/>
      <c r="VAP129" s="516"/>
      <c r="VAQ129" s="516"/>
      <c r="VAR129" s="516"/>
      <c r="VAS129" s="516"/>
      <c r="VAT129" s="516"/>
      <c r="VAU129" s="516"/>
      <c r="VAV129" s="516"/>
      <c r="VAW129" s="516"/>
      <c r="VAX129" s="516"/>
      <c r="VAY129" s="516"/>
      <c r="VAZ129" s="516"/>
      <c r="VBA129" s="516"/>
      <c r="VBB129" s="516"/>
      <c r="VBC129" s="516"/>
      <c r="VBD129" s="516"/>
      <c r="VBE129" s="516"/>
      <c r="VBF129" s="516"/>
      <c r="VBG129" s="516"/>
      <c r="VBH129" s="516"/>
      <c r="VBI129" s="516"/>
      <c r="VBJ129" s="516"/>
      <c r="VBK129" s="516"/>
      <c r="VBL129" s="516"/>
      <c r="VBM129" s="516"/>
      <c r="VBN129" s="516"/>
      <c r="VBO129" s="516"/>
      <c r="VBP129" s="516"/>
      <c r="VBQ129" s="516"/>
      <c r="VBR129" s="516"/>
      <c r="VBS129" s="516"/>
      <c r="VBT129" s="516"/>
      <c r="VBU129" s="516"/>
      <c r="VBV129" s="516"/>
      <c r="VBW129" s="516"/>
      <c r="VBX129" s="516"/>
      <c r="VBY129" s="516"/>
      <c r="VBZ129" s="516"/>
      <c r="VCA129" s="516"/>
      <c r="VCB129" s="516"/>
      <c r="VCC129" s="516"/>
      <c r="VCD129" s="516"/>
      <c r="VCE129" s="516"/>
      <c r="VCF129" s="516"/>
      <c r="VCG129" s="516"/>
      <c r="VCH129" s="516"/>
      <c r="VCI129" s="516"/>
      <c r="VCJ129" s="516"/>
      <c r="VCK129" s="516"/>
      <c r="VCL129" s="516"/>
      <c r="VCM129" s="516"/>
      <c r="VCN129" s="516"/>
      <c r="VCO129" s="516"/>
      <c r="VCP129" s="516"/>
      <c r="VCQ129" s="516"/>
      <c r="VCR129" s="516"/>
      <c r="VCS129" s="516"/>
      <c r="VCT129" s="516"/>
      <c r="VCU129" s="516"/>
      <c r="VCV129" s="516"/>
      <c r="VCW129" s="516"/>
      <c r="VCX129" s="516"/>
      <c r="VCY129" s="516"/>
      <c r="VCZ129" s="516"/>
      <c r="VDA129" s="516"/>
      <c r="VDB129" s="516"/>
      <c r="VDC129" s="516"/>
      <c r="VDD129" s="516"/>
      <c r="VDE129" s="516"/>
      <c r="VDF129" s="516"/>
      <c r="VDG129" s="516"/>
      <c r="VDH129" s="516"/>
      <c r="VDI129" s="516"/>
      <c r="VDJ129" s="516"/>
      <c r="VDK129" s="516"/>
      <c r="VDL129" s="516"/>
      <c r="VDM129" s="516"/>
      <c r="VDN129" s="516"/>
      <c r="VDO129" s="516"/>
      <c r="VDP129" s="516"/>
      <c r="VDQ129" s="516"/>
      <c r="VDR129" s="516"/>
      <c r="VDS129" s="516"/>
      <c r="VDT129" s="516"/>
      <c r="VDU129" s="516"/>
      <c r="VDV129" s="516"/>
      <c r="VDW129" s="516"/>
      <c r="VDX129" s="516"/>
      <c r="VDY129" s="516"/>
      <c r="VDZ129" s="516"/>
      <c r="VEA129" s="516"/>
      <c r="VEB129" s="516"/>
      <c r="VEC129" s="516"/>
      <c r="VED129" s="516"/>
      <c r="VEE129" s="516"/>
      <c r="VEF129" s="516"/>
      <c r="VEG129" s="516"/>
      <c r="VEH129" s="516"/>
      <c r="VEI129" s="516"/>
      <c r="VEJ129" s="516"/>
      <c r="VEK129" s="516"/>
      <c r="VEL129" s="516"/>
      <c r="VEM129" s="516"/>
      <c r="VEN129" s="516"/>
      <c r="VEO129" s="516"/>
      <c r="VEP129" s="516"/>
      <c r="VEQ129" s="516"/>
      <c r="VER129" s="516"/>
      <c r="VES129" s="516"/>
      <c r="VET129" s="516"/>
      <c r="VEU129" s="516"/>
      <c r="VEV129" s="516"/>
      <c r="VEW129" s="516"/>
      <c r="VEX129" s="516"/>
      <c r="VEY129" s="516"/>
      <c r="VEZ129" s="516"/>
      <c r="VFA129" s="516"/>
      <c r="VFB129" s="516"/>
      <c r="VFC129" s="516"/>
      <c r="VFD129" s="516"/>
      <c r="VFE129" s="516"/>
      <c r="VFF129" s="516"/>
      <c r="VFG129" s="516"/>
      <c r="VFH129" s="516"/>
      <c r="VFI129" s="516"/>
      <c r="VFJ129" s="516"/>
      <c r="VFK129" s="516"/>
      <c r="VFL129" s="516"/>
      <c r="VFM129" s="516"/>
      <c r="VFN129" s="516"/>
      <c r="VFO129" s="516"/>
      <c r="VFP129" s="516"/>
      <c r="VFQ129" s="516"/>
      <c r="VFR129" s="516"/>
      <c r="VFS129" s="516"/>
      <c r="VFT129" s="516"/>
      <c r="VFU129" s="516"/>
      <c r="VFV129" s="516"/>
      <c r="VFW129" s="516"/>
      <c r="VFX129" s="516"/>
      <c r="VFY129" s="516"/>
      <c r="VFZ129" s="516"/>
      <c r="VGA129" s="516"/>
      <c r="VGB129" s="516"/>
      <c r="VGC129" s="516"/>
      <c r="VGD129" s="516"/>
      <c r="VGE129" s="516"/>
      <c r="VGF129" s="516"/>
      <c r="VGG129" s="516"/>
      <c r="VGH129" s="516"/>
      <c r="VGI129" s="516"/>
      <c r="VGJ129" s="516"/>
      <c r="VGK129" s="516"/>
      <c r="VGL129" s="516"/>
      <c r="VGM129" s="516"/>
      <c r="VGN129" s="516"/>
      <c r="VGO129" s="516"/>
      <c r="VGP129" s="516"/>
      <c r="VGQ129" s="516"/>
      <c r="VGR129" s="516"/>
      <c r="VGS129" s="516"/>
      <c r="VGT129" s="516"/>
      <c r="VGU129" s="516"/>
      <c r="VGV129" s="516"/>
      <c r="VGW129" s="516"/>
      <c r="VGX129" s="516"/>
      <c r="VGY129" s="516"/>
      <c r="VGZ129" s="516"/>
      <c r="VHA129" s="516"/>
      <c r="VHB129" s="516"/>
      <c r="VHC129" s="516"/>
      <c r="VHD129" s="516"/>
      <c r="VHE129" s="516"/>
      <c r="VHF129" s="516"/>
      <c r="VHG129" s="516"/>
      <c r="VHH129" s="516"/>
      <c r="VHI129" s="516"/>
      <c r="VHJ129" s="516"/>
      <c r="VHK129" s="516"/>
      <c r="VHL129" s="516"/>
      <c r="VHM129" s="516"/>
      <c r="VHN129" s="516"/>
      <c r="VHO129" s="516"/>
      <c r="VHP129" s="516"/>
      <c r="VHQ129" s="516"/>
      <c r="VHR129" s="516"/>
      <c r="VHS129" s="516"/>
      <c r="VHT129" s="516"/>
      <c r="VHU129" s="516"/>
      <c r="VHV129" s="516"/>
      <c r="VHW129" s="516"/>
      <c r="VHX129" s="516"/>
      <c r="VHY129" s="516"/>
      <c r="VHZ129" s="516"/>
      <c r="VIA129" s="516"/>
      <c r="VIB129" s="516"/>
      <c r="VIC129" s="516"/>
      <c r="VID129" s="516"/>
      <c r="VIE129" s="516"/>
      <c r="VIF129" s="516"/>
      <c r="VIG129" s="516"/>
      <c r="VIH129" s="516"/>
      <c r="VII129" s="516"/>
      <c r="VIJ129" s="516"/>
      <c r="VIK129" s="516"/>
      <c r="VIL129" s="516"/>
      <c r="VIM129" s="516"/>
      <c r="VIN129" s="516"/>
      <c r="VIO129" s="516"/>
      <c r="VIP129" s="516"/>
      <c r="VIQ129" s="516"/>
      <c r="VIR129" s="516"/>
      <c r="VIS129" s="516"/>
      <c r="VIT129" s="516"/>
      <c r="VIU129" s="516"/>
      <c r="VIV129" s="516"/>
      <c r="VIW129" s="516"/>
      <c r="VIX129" s="516"/>
      <c r="VIY129" s="516"/>
      <c r="VIZ129" s="516"/>
      <c r="VJA129" s="516"/>
      <c r="VJB129" s="516"/>
      <c r="VJC129" s="516"/>
      <c r="VJD129" s="516"/>
      <c r="VJE129" s="516"/>
      <c r="VJF129" s="516"/>
      <c r="VJG129" s="516"/>
      <c r="VJH129" s="516"/>
      <c r="VJI129" s="516"/>
      <c r="VJJ129" s="516"/>
      <c r="VJK129" s="516"/>
      <c r="VJL129" s="516"/>
      <c r="VJM129" s="516"/>
      <c r="VJN129" s="516"/>
      <c r="VJO129" s="516"/>
      <c r="VJP129" s="516"/>
      <c r="VJQ129" s="516"/>
      <c r="VJR129" s="516"/>
      <c r="VJS129" s="516"/>
      <c r="VJT129" s="516"/>
      <c r="VJU129" s="516"/>
      <c r="VJV129" s="516"/>
      <c r="VJW129" s="516"/>
      <c r="VJX129" s="516"/>
      <c r="VJY129" s="516"/>
      <c r="VJZ129" s="516"/>
      <c r="VKA129" s="516"/>
      <c r="VKB129" s="516"/>
      <c r="VKC129" s="516"/>
      <c r="VKD129" s="516"/>
      <c r="VKE129" s="516"/>
      <c r="VKF129" s="516"/>
      <c r="VKG129" s="516"/>
      <c r="VKH129" s="516"/>
      <c r="VKI129" s="516"/>
      <c r="VKJ129" s="516"/>
      <c r="VKK129" s="516"/>
      <c r="VKL129" s="516"/>
      <c r="VKM129" s="516"/>
      <c r="VKN129" s="516"/>
      <c r="VKO129" s="516"/>
      <c r="VKP129" s="516"/>
      <c r="VKQ129" s="516"/>
      <c r="VKR129" s="516"/>
      <c r="VKS129" s="516"/>
      <c r="VKT129" s="516"/>
      <c r="VKU129" s="516"/>
      <c r="VKV129" s="516"/>
      <c r="VKW129" s="516"/>
      <c r="VKX129" s="516"/>
      <c r="VKY129" s="516"/>
      <c r="VKZ129" s="516"/>
      <c r="VLA129" s="516"/>
      <c r="VLB129" s="516"/>
      <c r="VLC129" s="516"/>
      <c r="VLD129" s="516"/>
      <c r="VLE129" s="516"/>
      <c r="VLF129" s="516"/>
      <c r="VLG129" s="516"/>
      <c r="VLH129" s="516"/>
      <c r="VLI129" s="516"/>
      <c r="VLJ129" s="516"/>
      <c r="VLK129" s="516"/>
      <c r="VLL129" s="516"/>
      <c r="VLM129" s="516"/>
      <c r="VLN129" s="516"/>
      <c r="VLO129" s="516"/>
      <c r="VLP129" s="516"/>
      <c r="VLQ129" s="516"/>
      <c r="VLR129" s="516"/>
      <c r="VLS129" s="516"/>
      <c r="VLT129" s="516"/>
      <c r="VLU129" s="516"/>
      <c r="VLV129" s="516"/>
      <c r="VLW129" s="516"/>
      <c r="VLX129" s="516"/>
      <c r="VLY129" s="516"/>
      <c r="VLZ129" s="516"/>
      <c r="VMA129" s="516"/>
      <c r="VMB129" s="516"/>
      <c r="VMC129" s="516"/>
      <c r="VMD129" s="516"/>
      <c r="VME129" s="516"/>
      <c r="VMF129" s="516"/>
      <c r="VMG129" s="516"/>
      <c r="VMH129" s="516"/>
      <c r="VMI129" s="516"/>
      <c r="VMJ129" s="516"/>
      <c r="VMK129" s="516"/>
      <c r="VML129" s="516"/>
      <c r="VMM129" s="516"/>
      <c r="VMN129" s="516"/>
      <c r="VMO129" s="516"/>
      <c r="VMP129" s="516"/>
      <c r="VMQ129" s="516"/>
      <c r="VMR129" s="516"/>
      <c r="VMS129" s="516"/>
      <c r="VMT129" s="516"/>
      <c r="VMU129" s="516"/>
      <c r="VMV129" s="516"/>
      <c r="VMW129" s="516"/>
      <c r="VMX129" s="516"/>
      <c r="VMY129" s="516"/>
      <c r="VMZ129" s="516"/>
      <c r="VNA129" s="516"/>
      <c r="VNB129" s="516"/>
      <c r="VNC129" s="516"/>
      <c r="VND129" s="516"/>
      <c r="VNE129" s="516"/>
      <c r="VNF129" s="516"/>
      <c r="VNG129" s="516"/>
      <c r="VNH129" s="516"/>
      <c r="VNI129" s="516"/>
      <c r="VNJ129" s="516"/>
      <c r="VNK129" s="516"/>
      <c r="VNL129" s="516"/>
      <c r="VNM129" s="516"/>
      <c r="VNN129" s="516"/>
      <c r="VNO129" s="516"/>
      <c r="VNP129" s="516"/>
      <c r="VNQ129" s="516"/>
      <c r="VNR129" s="516"/>
      <c r="VNS129" s="516"/>
      <c r="VNT129" s="516"/>
      <c r="VNU129" s="516"/>
      <c r="VNV129" s="516"/>
      <c r="VNW129" s="516"/>
      <c r="VNX129" s="516"/>
      <c r="VNY129" s="516"/>
      <c r="VNZ129" s="516"/>
      <c r="VOA129" s="516"/>
      <c r="VOB129" s="516"/>
      <c r="VOC129" s="516"/>
      <c r="VOD129" s="516"/>
      <c r="VOE129" s="516"/>
      <c r="VOF129" s="516"/>
      <c r="VOG129" s="516"/>
      <c r="VOH129" s="516"/>
      <c r="VOI129" s="516"/>
      <c r="VOJ129" s="516"/>
      <c r="VOK129" s="516"/>
      <c r="VOL129" s="516"/>
      <c r="VOM129" s="516"/>
      <c r="VON129" s="516"/>
      <c r="VOO129" s="516"/>
      <c r="VOP129" s="516"/>
      <c r="VOQ129" s="516"/>
      <c r="VOR129" s="516"/>
      <c r="VOS129" s="516"/>
      <c r="VOT129" s="516"/>
      <c r="VOU129" s="516"/>
      <c r="VOV129" s="516"/>
      <c r="VOW129" s="516"/>
      <c r="VOX129" s="516"/>
      <c r="VOY129" s="516"/>
      <c r="VOZ129" s="516"/>
      <c r="VPA129" s="516"/>
      <c r="VPB129" s="516"/>
      <c r="VPC129" s="516"/>
      <c r="VPD129" s="516"/>
      <c r="VPE129" s="516"/>
      <c r="VPF129" s="516"/>
      <c r="VPG129" s="516"/>
      <c r="VPH129" s="516"/>
      <c r="VPI129" s="516"/>
      <c r="VPJ129" s="516"/>
      <c r="VPK129" s="516"/>
      <c r="VPL129" s="516"/>
      <c r="VPM129" s="516"/>
      <c r="VPN129" s="516"/>
      <c r="VPO129" s="516"/>
      <c r="VPP129" s="516"/>
      <c r="VPQ129" s="516"/>
      <c r="VPR129" s="516"/>
      <c r="VPS129" s="516"/>
      <c r="VPT129" s="516"/>
      <c r="VPU129" s="516"/>
      <c r="VPV129" s="516"/>
      <c r="VPW129" s="516"/>
      <c r="VPX129" s="516"/>
      <c r="VPY129" s="516"/>
      <c r="VPZ129" s="516"/>
      <c r="VQA129" s="516"/>
      <c r="VQB129" s="516"/>
      <c r="VQC129" s="516"/>
      <c r="VQD129" s="516"/>
      <c r="VQE129" s="516"/>
      <c r="VQF129" s="516"/>
      <c r="VQG129" s="516"/>
      <c r="VQH129" s="516"/>
      <c r="VQI129" s="516"/>
      <c r="VQJ129" s="516"/>
      <c r="VQK129" s="516"/>
      <c r="VQL129" s="516"/>
      <c r="VQM129" s="516"/>
      <c r="VQN129" s="516"/>
      <c r="VQO129" s="516"/>
      <c r="VQP129" s="516"/>
      <c r="VQQ129" s="516"/>
      <c r="VQR129" s="516"/>
      <c r="VQS129" s="516"/>
      <c r="VQT129" s="516"/>
      <c r="VQU129" s="516"/>
      <c r="VQV129" s="516"/>
      <c r="VQW129" s="516"/>
      <c r="VQX129" s="516"/>
      <c r="VQY129" s="516"/>
      <c r="VQZ129" s="516"/>
      <c r="VRA129" s="516"/>
      <c r="VRB129" s="516"/>
      <c r="VRC129" s="516"/>
      <c r="VRD129" s="516"/>
      <c r="VRE129" s="516"/>
      <c r="VRF129" s="516"/>
      <c r="VRG129" s="516"/>
      <c r="VRH129" s="516"/>
      <c r="VRI129" s="516"/>
      <c r="VRJ129" s="516"/>
      <c r="VRK129" s="516"/>
      <c r="VRL129" s="516"/>
      <c r="VRM129" s="516"/>
      <c r="VRN129" s="516"/>
      <c r="VRO129" s="516"/>
      <c r="VRP129" s="516"/>
      <c r="VRQ129" s="516"/>
      <c r="VRR129" s="516"/>
      <c r="VRS129" s="516"/>
      <c r="VRT129" s="516"/>
      <c r="VRU129" s="516"/>
      <c r="VRV129" s="516"/>
      <c r="VRW129" s="516"/>
      <c r="VRX129" s="516"/>
      <c r="VRY129" s="516"/>
      <c r="VRZ129" s="516"/>
      <c r="VSA129" s="516"/>
      <c r="VSB129" s="516"/>
      <c r="VSC129" s="516"/>
      <c r="VSD129" s="516"/>
      <c r="VSE129" s="516"/>
      <c r="VSF129" s="516"/>
      <c r="VSG129" s="516"/>
      <c r="VSH129" s="516"/>
      <c r="VSI129" s="516"/>
      <c r="VSJ129" s="516"/>
      <c r="VSK129" s="516"/>
      <c r="VSL129" s="516"/>
      <c r="VSM129" s="516"/>
      <c r="VSN129" s="516"/>
      <c r="VSO129" s="516"/>
      <c r="VSP129" s="516"/>
      <c r="VSQ129" s="516"/>
      <c r="VSR129" s="516"/>
      <c r="VSS129" s="516"/>
      <c r="VST129" s="516"/>
      <c r="VSU129" s="516"/>
      <c r="VSV129" s="516"/>
      <c r="VSW129" s="516"/>
      <c r="VSX129" s="516"/>
      <c r="VSY129" s="516"/>
      <c r="VSZ129" s="516"/>
      <c r="VTA129" s="516"/>
      <c r="VTB129" s="516"/>
      <c r="VTC129" s="516"/>
      <c r="VTD129" s="516"/>
      <c r="VTE129" s="516"/>
      <c r="VTF129" s="516"/>
      <c r="VTG129" s="516"/>
      <c r="VTH129" s="516"/>
      <c r="VTI129" s="516"/>
      <c r="VTJ129" s="516"/>
      <c r="VTK129" s="516"/>
      <c r="VTL129" s="516"/>
      <c r="VTM129" s="516"/>
      <c r="VTN129" s="516"/>
      <c r="VTO129" s="516"/>
      <c r="VTP129" s="516"/>
      <c r="VTQ129" s="516"/>
      <c r="VTR129" s="516"/>
      <c r="VTS129" s="516"/>
      <c r="VTT129" s="516"/>
      <c r="VTU129" s="516"/>
      <c r="VTV129" s="516"/>
      <c r="VTW129" s="516"/>
      <c r="VTX129" s="516"/>
      <c r="VTY129" s="516"/>
      <c r="VTZ129" s="516"/>
      <c r="VUA129" s="516"/>
      <c r="VUB129" s="516"/>
      <c r="VUC129" s="516"/>
      <c r="VUD129" s="516"/>
      <c r="VUE129" s="516"/>
      <c r="VUF129" s="516"/>
      <c r="VUG129" s="516"/>
      <c r="VUH129" s="516"/>
      <c r="VUI129" s="516"/>
      <c r="VUJ129" s="516"/>
      <c r="VUK129" s="516"/>
      <c r="VUL129" s="516"/>
      <c r="VUM129" s="516"/>
      <c r="VUN129" s="516"/>
      <c r="VUO129" s="516"/>
      <c r="VUP129" s="516"/>
      <c r="VUQ129" s="516"/>
      <c r="VUR129" s="516"/>
      <c r="VUS129" s="516"/>
      <c r="VUT129" s="516"/>
      <c r="VUU129" s="516"/>
      <c r="VUV129" s="516"/>
      <c r="VUW129" s="516"/>
      <c r="VUX129" s="516"/>
      <c r="VUY129" s="516"/>
      <c r="VUZ129" s="516"/>
      <c r="VVA129" s="516"/>
      <c r="VVB129" s="516"/>
      <c r="VVC129" s="516"/>
      <c r="VVD129" s="516"/>
      <c r="VVE129" s="516"/>
      <c r="VVF129" s="516"/>
      <c r="VVG129" s="516"/>
      <c r="VVH129" s="516"/>
      <c r="VVI129" s="516"/>
      <c r="VVJ129" s="516"/>
      <c r="VVK129" s="516"/>
      <c r="VVL129" s="516"/>
      <c r="VVM129" s="516"/>
      <c r="VVN129" s="516"/>
      <c r="VVO129" s="516"/>
      <c r="VVP129" s="516"/>
      <c r="VVQ129" s="516"/>
      <c r="VVR129" s="516"/>
      <c r="VVS129" s="516"/>
      <c r="VVT129" s="516"/>
      <c r="VVU129" s="516"/>
      <c r="VVV129" s="516"/>
      <c r="VVW129" s="516"/>
      <c r="VVX129" s="516"/>
      <c r="VVY129" s="516"/>
      <c r="VVZ129" s="516"/>
      <c r="VWA129" s="516"/>
      <c r="VWB129" s="516"/>
      <c r="VWC129" s="516"/>
      <c r="VWD129" s="516"/>
      <c r="VWE129" s="516"/>
      <c r="VWF129" s="516"/>
      <c r="VWG129" s="516"/>
      <c r="VWH129" s="516"/>
      <c r="VWI129" s="516"/>
      <c r="VWJ129" s="516"/>
      <c r="VWK129" s="516"/>
      <c r="VWL129" s="516"/>
      <c r="VWM129" s="516"/>
      <c r="VWN129" s="516"/>
      <c r="VWO129" s="516"/>
      <c r="VWP129" s="516"/>
      <c r="VWQ129" s="516"/>
      <c r="VWR129" s="516"/>
      <c r="VWS129" s="516"/>
      <c r="VWT129" s="516"/>
      <c r="VWU129" s="516"/>
      <c r="VWV129" s="516"/>
      <c r="VWW129" s="516"/>
      <c r="VWX129" s="516"/>
      <c r="VWY129" s="516"/>
      <c r="VWZ129" s="516"/>
      <c r="VXA129" s="516"/>
      <c r="VXB129" s="516"/>
      <c r="VXC129" s="516"/>
      <c r="VXD129" s="516"/>
      <c r="VXE129" s="516"/>
      <c r="VXF129" s="516"/>
      <c r="VXG129" s="516"/>
      <c r="VXH129" s="516"/>
      <c r="VXI129" s="516"/>
      <c r="VXJ129" s="516"/>
      <c r="VXK129" s="516"/>
      <c r="VXL129" s="516"/>
      <c r="VXM129" s="516"/>
      <c r="VXN129" s="516"/>
      <c r="VXO129" s="516"/>
      <c r="VXP129" s="516"/>
      <c r="VXQ129" s="516"/>
      <c r="VXR129" s="516"/>
      <c r="VXS129" s="516"/>
      <c r="VXT129" s="516"/>
      <c r="VXU129" s="516"/>
      <c r="VXV129" s="516"/>
      <c r="VXW129" s="516"/>
      <c r="VXX129" s="516"/>
      <c r="VXY129" s="516"/>
      <c r="VXZ129" s="516"/>
      <c r="VYA129" s="516"/>
      <c r="VYB129" s="516"/>
      <c r="VYC129" s="516"/>
      <c r="VYD129" s="516"/>
      <c r="VYE129" s="516"/>
      <c r="VYF129" s="516"/>
      <c r="VYG129" s="516"/>
      <c r="VYH129" s="516"/>
      <c r="VYI129" s="516"/>
      <c r="VYJ129" s="516"/>
      <c r="VYK129" s="516"/>
      <c r="VYL129" s="516"/>
      <c r="VYM129" s="516"/>
      <c r="VYN129" s="516"/>
      <c r="VYO129" s="516"/>
      <c r="VYP129" s="516"/>
      <c r="VYQ129" s="516"/>
      <c r="VYR129" s="516"/>
      <c r="VYS129" s="516"/>
      <c r="VYT129" s="516"/>
      <c r="VYU129" s="516"/>
      <c r="VYV129" s="516"/>
      <c r="VYW129" s="516"/>
      <c r="VYX129" s="516"/>
      <c r="VYY129" s="516"/>
      <c r="VYZ129" s="516"/>
      <c r="VZA129" s="516"/>
      <c r="VZB129" s="516"/>
      <c r="VZC129" s="516"/>
      <c r="VZD129" s="516"/>
      <c r="VZE129" s="516"/>
      <c r="VZF129" s="516"/>
      <c r="VZG129" s="516"/>
      <c r="VZH129" s="516"/>
      <c r="VZI129" s="516"/>
      <c r="VZJ129" s="516"/>
      <c r="VZK129" s="516"/>
      <c r="VZL129" s="516"/>
      <c r="VZM129" s="516"/>
      <c r="VZN129" s="516"/>
      <c r="VZO129" s="516"/>
      <c r="VZP129" s="516"/>
      <c r="VZQ129" s="516"/>
      <c r="VZR129" s="516"/>
      <c r="VZS129" s="516"/>
      <c r="VZT129" s="516"/>
      <c r="VZU129" s="516"/>
      <c r="VZV129" s="516"/>
      <c r="VZW129" s="516"/>
      <c r="VZX129" s="516"/>
      <c r="VZY129" s="516"/>
      <c r="VZZ129" s="516"/>
      <c r="WAA129" s="516"/>
      <c r="WAB129" s="516"/>
      <c r="WAC129" s="516"/>
      <c r="WAD129" s="516"/>
      <c r="WAE129" s="516"/>
      <c r="WAF129" s="516"/>
      <c r="WAG129" s="516"/>
      <c r="WAH129" s="516"/>
      <c r="WAI129" s="516"/>
      <c r="WAJ129" s="516"/>
      <c r="WAK129" s="516"/>
      <c r="WAL129" s="516"/>
      <c r="WAM129" s="516"/>
      <c r="WAN129" s="516"/>
      <c r="WAO129" s="516"/>
      <c r="WAP129" s="516"/>
      <c r="WAQ129" s="516"/>
      <c r="WAR129" s="516"/>
      <c r="WAS129" s="516"/>
      <c r="WAT129" s="516"/>
      <c r="WAU129" s="516"/>
      <c r="WAV129" s="516"/>
      <c r="WAW129" s="516"/>
      <c r="WAX129" s="516"/>
      <c r="WAY129" s="516"/>
      <c r="WAZ129" s="516"/>
      <c r="WBA129" s="516"/>
      <c r="WBB129" s="516"/>
      <c r="WBC129" s="516"/>
      <c r="WBD129" s="516"/>
      <c r="WBE129" s="516"/>
      <c r="WBF129" s="516"/>
      <c r="WBG129" s="516"/>
      <c r="WBH129" s="516"/>
      <c r="WBI129" s="516"/>
      <c r="WBJ129" s="516"/>
      <c r="WBK129" s="516"/>
      <c r="WBL129" s="516"/>
      <c r="WBM129" s="516"/>
      <c r="WBN129" s="516"/>
      <c r="WBO129" s="516"/>
      <c r="WBP129" s="516"/>
      <c r="WBQ129" s="516"/>
      <c r="WBR129" s="516"/>
      <c r="WBS129" s="516"/>
      <c r="WBT129" s="516"/>
      <c r="WBU129" s="516"/>
      <c r="WBV129" s="516"/>
      <c r="WBW129" s="516"/>
      <c r="WBX129" s="516"/>
      <c r="WBY129" s="516"/>
      <c r="WBZ129" s="516"/>
      <c r="WCA129" s="516"/>
      <c r="WCB129" s="516"/>
      <c r="WCC129" s="516"/>
      <c r="WCD129" s="516"/>
      <c r="WCE129" s="516"/>
      <c r="WCF129" s="516"/>
      <c r="WCG129" s="516"/>
      <c r="WCH129" s="516"/>
      <c r="WCI129" s="516"/>
      <c r="WCJ129" s="516"/>
      <c r="WCK129" s="516"/>
      <c r="WCL129" s="516"/>
      <c r="WCM129" s="516"/>
      <c r="WCN129" s="516"/>
      <c r="WCO129" s="516"/>
      <c r="WCP129" s="516"/>
      <c r="WCQ129" s="516"/>
      <c r="WCR129" s="516"/>
      <c r="WCS129" s="516"/>
      <c r="WCT129" s="516"/>
      <c r="WCU129" s="516"/>
      <c r="WCV129" s="516"/>
      <c r="WCW129" s="516"/>
      <c r="WCX129" s="516"/>
      <c r="WCY129" s="516"/>
      <c r="WCZ129" s="516"/>
      <c r="WDA129" s="516"/>
      <c r="WDB129" s="516"/>
      <c r="WDC129" s="516"/>
      <c r="WDD129" s="516"/>
      <c r="WDE129" s="516"/>
      <c r="WDF129" s="516"/>
      <c r="WDG129" s="516"/>
      <c r="WDH129" s="516"/>
      <c r="WDI129" s="516"/>
      <c r="WDJ129" s="516"/>
      <c r="WDK129" s="516"/>
      <c r="WDL129" s="516"/>
      <c r="WDM129" s="516"/>
      <c r="WDN129" s="516"/>
      <c r="WDO129" s="516"/>
      <c r="WDP129" s="516"/>
      <c r="WDQ129" s="516"/>
      <c r="WDR129" s="516"/>
      <c r="WDS129" s="516"/>
      <c r="WDT129" s="516"/>
      <c r="WDU129" s="516"/>
      <c r="WDV129" s="516"/>
      <c r="WDW129" s="516"/>
      <c r="WDX129" s="516"/>
      <c r="WDY129" s="516"/>
      <c r="WDZ129" s="516"/>
      <c r="WEA129" s="516"/>
      <c r="WEB129" s="516"/>
      <c r="WEC129" s="516"/>
      <c r="WED129" s="516"/>
      <c r="WEE129" s="516"/>
      <c r="WEF129" s="516"/>
      <c r="WEG129" s="516"/>
      <c r="WEH129" s="516"/>
      <c r="WEI129" s="516"/>
      <c r="WEJ129" s="516"/>
      <c r="WEK129" s="516"/>
      <c r="WEL129" s="516"/>
      <c r="WEM129" s="516"/>
      <c r="WEN129" s="516"/>
      <c r="WEO129" s="516"/>
      <c r="WEP129" s="516"/>
      <c r="WEQ129" s="516"/>
      <c r="WER129" s="516"/>
      <c r="WES129" s="516"/>
      <c r="WET129" s="516"/>
      <c r="WEU129" s="516"/>
      <c r="WEV129" s="516"/>
      <c r="WEW129" s="516"/>
      <c r="WEX129" s="516"/>
      <c r="WEY129" s="516"/>
      <c r="WEZ129" s="516"/>
      <c r="WFA129" s="516"/>
      <c r="WFB129" s="516"/>
      <c r="WFC129" s="516"/>
      <c r="WFD129" s="516"/>
      <c r="WFE129" s="516"/>
      <c r="WFF129" s="516"/>
      <c r="WFG129" s="516"/>
      <c r="WFH129" s="516"/>
      <c r="WFI129" s="516"/>
      <c r="WFJ129" s="516"/>
      <c r="WFK129" s="516"/>
      <c r="WFL129" s="516"/>
      <c r="WFM129" s="516"/>
      <c r="WFN129" s="516"/>
      <c r="WFO129" s="516"/>
      <c r="WFP129" s="516"/>
      <c r="WFQ129" s="516"/>
      <c r="WFR129" s="516"/>
      <c r="WFS129" s="516"/>
      <c r="WFT129" s="516"/>
      <c r="WFU129" s="516"/>
      <c r="WFV129" s="516"/>
      <c r="WFW129" s="516"/>
      <c r="WFX129" s="516"/>
      <c r="WFY129" s="516"/>
      <c r="WFZ129" s="516"/>
      <c r="WGA129" s="516"/>
      <c r="WGB129" s="516"/>
      <c r="WGC129" s="516"/>
      <c r="WGD129" s="516"/>
      <c r="WGE129" s="516"/>
      <c r="WGF129" s="516"/>
      <c r="WGG129" s="516"/>
      <c r="WGH129" s="516"/>
      <c r="WGI129" s="516"/>
      <c r="WGJ129" s="516"/>
      <c r="WGK129" s="516"/>
      <c r="WGL129" s="516"/>
      <c r="WGM129" s="516"/>
      <c r="WGN129" s="516"/>
      <c r="WGO129" s="516"/>
      <c r="WGP129" s="516"/>
      <c r="WGQ129" s="516"/>
      <c r="WGR129" s="516"/>
      <c r="WGS129" s="516"/>
      <c r="WGT129" s="516"/>
      <c r="WGU129" s="516"/>
      <c r="WGV129" s="516"/>
      <c r="WGW129" s="516"/>
      <c r="WGX129" s="516"/>
      <c r="WGY129" s="516"/>
      <c r="WGZ129" s="516"/>
      <c r="WHA129" s="516"/>
      <c r="WHB129" s="516"/>
      <c r="WHC129" s="516"/>
      <c r="WHD129" s="516"/>
      <c r="WHE129" s="516"/>
      <c r="WHF129" s="516"/>
      <c r="WHG129" s="516"/>
      <c r="WHH129" s="516"/>
      <c r="WHI129" s="516"/>
      <c r="WHJ129" s="516"/>
      <c r="WHK129" s="516"/>
      <c r="WHL129" s="516"/>
      <c r="WHM129" s="516"/>
      <c r="WHN129" s="516"/>
      <c r="WHO129" s="516"/>
      <c r="WHP129" s="516"/>
      <c r="WHQ129" s="516"/>
      <c r="WHR129" s="516"/>
      <c r="WHS129" s="516"/>
      <c r="WHT129" s="516"/>
      <c r="WHU129" s="516"/>
      <c r="WHV129" s="516"/>
      <c r="WHW129" s="516"/>
      <c r="WHX129" s="516"/>
      <c r="WHY129" s="516"/>
      <c r="WHZ129" s="516"/>
      <c r="WIA129" s="516"/>
      <c r="WIB129" s="516"/>
      <c r="WIC129" s="516"/>
      <c r="WID129" s="516"/>
      <c r="WIE129" s="516"/>
      <c r="WIF129" s="516"/>
      <c r="WIG129" s="516"/>
      <c r="WIH129" s="516"/>
      <c r="WII129" s="516"/>
      <c r="WIJ129" s="516"/>
      <c r="WIK129" s="516"/>
      <c r="WIL129" s="516"/>
      <c r="WIM129" s="516"/>
      <c r="WIN129" s="516"/>
      <c r="WIO129" s="516"/>
      <c r="WIP129" s="516"/>
      <c r="WIQ129" s="516"/>
      <c r="WIR129" s="516"/>
      <c r="WIS129" s="516"/>
      <c r="WIT129" s="516"/>
      <c r="WIU129" s="516"/>
      <c r="WIV129" s="516"/>
      <c r="WIW129" s="516"/>
      <c r="WIX129" s="516"/>
      <c r="WIY129" s="516"/>
      <c r="WIZ129" s="516"/>
      <c r="WJA129" s="516"/>
      <c r="WJB129" s="516"/>
      <c r="WJC129" s="516"/>
      <c r="WJD129" s="516"/>
      <c r="WJE129" s="516"/>
      <c r="WJF129" s="516"/>
      <c r="WJG129" s="516"/>
      <c r="WJH129" s="516"/>
      <c r="WJI129" s="516"/>
      <c r="WJJ129" s="516"/>
      <c r="WJK129" s="516"/>
      <c r="WJL129" s="516"/>
      <c r="WJM129" s="516"/>
      <c r="WJN129" s="516"/>
      <c r="WJO129" s="516"/>
      <c r="WJP129" s="516"/>
      <c r="WJQ129" s="516"/>
      <c r="WJR129" s="516"/>
      <c r="WJS129" s="516"/>
      <c r="WJT129" s="516"/>
      <c r="WJU129" s="516"/>
      <c r="WJV129" s="516"/>
      <c r="WJW129" s="516"/>
      <c r="WJX129" s="516"/>
      <c r="WJY129" s="516"/>
      <c r="WJZ129" s="516"/>
      <c r="WKA129" s="516"/>
      <c r="WKB129" s="516"/>
      <c r="WKC129" s="516"/>
      <c r="WKD129" s="516"/>
      <c r="WKE129" s="516"/>
      <c r="WKF129" s="516"/>
      <c r="WKG129" s="516"/>
      <c r="WKH129" s="516"/>
      <c r="WKI129" s="516"/>
      <c r="WKJ129" s="516"/>
      <c r="WKK129" s="516"/>
      <c r="WKL129" s="516"/>
      <c r="WKM129" s="516"/>
      <c r="WKN129" s="516"/>
      <c r="WKO129" s="516"/>
      <c r="WKP129" s="516"/>
      <c r="WKQ129" s="516"/>
      <c r="WKR129" s="516"/>
      <c r="WKS129" s="516"/>
      <c r="WKT129" s="516"/>
      <c r="WKU129" s="516"/>
      <c r="WKV129" s="516"/>
      <c r="WKW129" s="516"/>
      <c r="WKX129" s="516"/>
      <c r="WKY129" s="516"/>
      <c r="WKZ129" s="516"/>
      <c r="WLA129" s="516"/>
      <c r="WLB129" s="516"/>
      <c r="WLC129" s="516"/>
      <c r="WLD129" s="516"/>
      <c r="WLE129" s="516"/>
      <c r="WLF129" s="516"/>
      <c r="WLG129" s="516"/>
      <c r="WLH129" s="516"/>
      <c r="WLI129" s="516"/>
      <c r="WLJ129" s="516"/>
      <c r="WLK129" s="516"/>
      <c r="WLL129" s="516"/>
      <c r="WLM129" s="516"/>
      <c r="WLN129" s="516"/>
      <c r="WLO129" s="516"/>
      <c r="WLP129" s="516"/>
      <c r="WLQ129" s="516"/>
      <c r="WLR129" s="516"/>
      <c r="WLS129" s="516"/>
      <c r="WLT129" s="516"/>
      <c r="WLU129" s="516"/>
      <c r="WLV129" s="516"/>
      <c r="WLW129" s="516"/>
      <c r="WLX129" s="516"/>
      <c r="WLY129" s="516"/>
      <c r="WLZ129" s="516"/>
      <c r="WMA129" s="516"/>
      <c r="WMB129" s="516"/>
      <c r="WMC129" s="516"/>
      <c r="WMD129" s="516"/>
      <c r="WME129" s="516"/>
      <c r="WMF129" s="516"/>
      <c r="WMG129" s="516"/>
      <c r="WMH129" s="516"/>
      <c r="WMI129" s="516"/>
      <c r="WMJ129" s="516"/>
      <c r="WMK129" s="516"/>
      <c r="WML129" s="516"/>
      <c r="WMM129" s="516"/>
      <c r="WMN129" s="516"/>
      <c r="WMO129" s="516"/>
      <c r="WMP129" s="516"/>
      <c r="WMQ129" s="516"/>
      <c r="WMR129" s="516"/>
      <c r="WMS129" s="516"/>
      <c r="WMT129" s="516"/>
      <c r="WMU129" s="516"/>
      <c r="WMV129" s="516"/>
      <c r="WMW129" s="516"/>
      <c r="WMX129" s="516"/>
      <c r="WMY129" s="516"/>
      <c r="WMZ129" s="516"/>
      <c r="WNA129" s="516"/>
      <c r="WNB129" s="516"/>
      <c r="WNC129" s="516"/>
      <c r="WND129" s="516"/>
      <c r="WNE129" s="516"/>
      <c r="WNF129" s="516"/>
      <c r="WNG129" s="516"/>
      <c r="WNH129" s="516"/>
      <c r="WNI129" s="516"/>
      <c r="WNJ129" s="516"/>
      <c r="WNK129" s="516"/>
      <c r="WNL129" s="516"/>
      <c r="WNM129" s="516"/>
      <c r="WNN129" s="516"/>
      <c r="WNO129" s="516"/>
      <c r="WNP129" s="516"/>
      <c r="WNQ129" s="516"/>
      <c r="WNR129" s="516"/>
      <c r="WNS129" s="516"/>
      <c r="WNT129" s="516"/>
      <c r="WNU129" s="516"/>
      <c r="WNV129" s="516"/>
      <c r="WNW129" s="516"/>
      <c r="WNX129" s="516"/>
      <c r="WNY129" s="516"/>
      <c r="WNZ129" s="516"/>
      <c r="WOA129" s="516"/>
      <c r="WOB129" s="516"/>
      <c r="WOC129" s="516"/>
      <c r="WOD129" s="516"/>
      <c r="WOE129" s="516"/>
      <c r="WOF129" s="516"/>
      <c r="WOG129" s="516"/>
      <c r="WOH129" s="516"/>
      <c r="WOI129" s="516"/>
      <c r="WOJ129" s="516"/>
      <c r="WOK129" s="516"/>
      <c r="WOL129" s="516"/>
      <c r="WOM129" s="516"/>
      <c r="WON129" s="516"/>
      <c r="WOO129" s="516"/>
      <c r="WOP129" s="516"/>
      <c r="WOQ129" s="516"/>
      <c r="WOR129" s="516"/>
      <c r="WOS129" s="516"/>
      <c r="WOT129" s="516"/>
      <c r="WOU129" s="516"/>
      <c r="WOV129" s="516"/>
      <c r="WOW129" s="516"/>
      <c r="WOX129" s="516"/>
      <c r="WOY129" s="516"/>
      <c r="WOZ129" s="516"/>
      <c r="WPA129" s="516"/>
      <c r="WPB129" s="516"/>
      <c r="WPC129" s="516"/>
      <c r="WPD129" s="516"/>
      <c r="WPE129" s="516"/>
      <c r="WPF129" s="516"/>
      <c r="WPG129" s="516"/>
      <c r="WPH129" s="516"/>
      <c r="WPI129" s="516"/>
      <c r="WPJ129" s="516"/>
      <c r="WPK129" s="516"/>
      <c r="WPL129" s="516"/>
      <c r="WPM129" s="516"/>
      <c r="WPN129" s="516"/>
      <c r="WPO129" s="516"/>
      <c r="WPP129" s="516"/>
      <c r="WPQ129" s="516"/>
      <c r="WPR129" s="516"/>
      <c r="WPS129" s="516"/>
      <c r="WPT129" s="516"/>
      <c r="WPU129" s="516"/>
      <c r="WPV129" s="516"/>
      <c r="WPW129" s="516"/>
      <c r="WPX129" s="516"/>
      <c r="WPY129" s="516"/>
      <c r="WPZ129" s="516"/>
      <c r="WQA129" s="516"/>
      <c r="WQB129" s="516"/>
      <c r="WQC129" s="516"/>
      <c r="WQD129" s="516"/>
      <c r="WQE129" s="516"/>
      <c r="WQF129" s="516"/>
      <c r="WQG129" s="516"/>
      <c r="WQH129" s="516"/>
      <c r="WQI129" s="516"/>
      <c r="WQJ129" s="516"/>
      <c r="WQK129" s="516"/>
      <c r="WQL129" s="516"/>
      <c r="WQM129" s="516"/>
      <c r="WQN129" s="516"/>
      <c r="WQO129" s="516"/>
      <c r="WQP129" s="516"/>
      <c r="WQQ129" s="516"/>
      <c r="WQR129" s="516"/>
      <c r="WQS129" s="516"/>
      <c r="WQT129" s="516"/>
      <c r="WQU129" s="516"/>
      <c r="WQV129" s="516"/>
      <c r="WQW129" s="516"/>
      <c r="WQX129" s="516"/>
      <c r="WQY129" s="516"/>
      <c r="WQZ129" s="516"/>
      <c r="WRA129" s="516"/>
      <c r="WRB129" s="516"/>
      <c r="WRC129" s="516"/>
      <c r="WRD129" s="516"/>
      <c r="WRE129" s="516"/>
      <c r="WRF129" s="516"/>
      <c r="WRG129" s="516"/>
      <c r="WRH129" s="516"/>
      <c r="WRI129" s="516"/>
      <c r="WRJ129" s="516"/>
      <c r="WRK129" s="516"/>
      <c r="WRL129" s="516"/>
      <c r="WRM129" s="516"/>
      <c r="WRN129" s="516"/>
      <c r="WRO129" s="516"/>
      <c r="WRP129" s="516"/>
      <c r="WRQ129" s="516"/>
      <c r="WRR129" s="516"/>
      <c r="WRS129" s="516"/>
      <c r="WRT129" s="516"/>
      <c r="WRU129" s="516"/>
      <c r="WRV129" s="516"/>
      <c r="WRW129" s="516"/>
      <c r="WRX129" s="516"/>
      <c r="WRY129" s="516"/>
      <c r="WRZ129" s="516"/>
      <c r="WSA129" s="516"/>
      <c r="WSB129" s="516"/>
      <c r="WSC129" s="516"/>
      <c r="WSD129" s="516"/>
      <c r="WSE129" s="516"/>
      <c r="WSF129" s="516"/>
      <c r="WSG129" s="516"/>
      <c r="WSH129" s="516"/>
      <c r="WSI129" s="516"/>
      <c r="WSJ129" s="516"/>
      <c r="WSK129" s="516"/>
      <c r="WSL129" s="516"/>
      <c r="WSM129" s="516"/>
      <c r="WSN129" s="516"/>
      <c r="WSO129" s="516"/>
      <c r="WSP129" s="516"/>
      <c r="WSQ129" s="516"/>
      <c r="WSR129" s="516"/>
      <c r="WSS129" s="516"/>
      <c r="WST129" s="516"/>
      <c r="WSU129" s="516"/>
      <c r="WSV129" s="516"/>
      <c r="WSW129" s="516"/>
      <c r="WSX129" s="516"/>
      <c r="WSY129" s="516"/>
      <c r="WSZ129" s="516"/>
      <c r="WTA129" s="516"/>
      <c r="WTB129" s="516"/>
      <c r="WTC129" s="516"/>
      <c r="WTD129" s="516"/>
      <c r="WTE129" s="516"/>
      <c r="WTF129" s="516"/>
      <c r="WTG129" s="516"/>
      <c r="WTH129" s="516"/>
      <c r="WTI129" s="516"/>
      <c r="WTJ129" s="516"/>
      <c r="WTK129" s="516"/>
      <c r="WTL129" s="516"/>
      <c r="WTM129" s="516"/>
      <c r="WTN129" s="516"/>
      <c r="WTO129" s="516"/>
      <c r="WTP129" s="516"/>
      <c r="WTQ129" s="516"/>
      <c r="WTR129" s="516"/>
      <c r="WTS129" s="516"/>
      <c r="WTT129" s="516"/>
      <c r="WTU129" s="516"/>
      <c r="WTV129" s="516"/>
      <c r="WTW129" s="516"/>
      <c r="WTX129" s="516"/>
      <c r="WTY129" s="516"/>
      <c r="WTZ129" s="516"/>
      <c r="WUA129" s="516"/>
      <c r="WUB129" s="516"/>
      <c r="WUC129" s="516"/>
      <c r="WUD129" s="516"/>
      <c r="WUE129" s="516"/>
      <c r="WUF129" s="516"/>
      <c r="WUG129" s="516"/>
      <c r="WUH129" s="516"/>
      <c r="WUI129" s="516"/>
      <c r="WUJ129" s="516"/>
      <c r="WUK129" s="516"/>
      <c r="WUL129" s="516"/>
      <c r="WUM129" s="516"/>
      <c r="WUN129" s="516"/>
      <c r="WUO129" s="516"/>
      <c r="WUP129" s="516"/>
      <c r="WUQ129" s="516"/>
      <c r="WUR129" s="516"/>
      <c r="WUS129" s="516"/>
      <c r="WUT129" s="516"/>
      <c r="WUU129" s="516"/>
      <c r="WUV129" s="516"/>
      <c r="WUW129" s="516"/>
      <c r="WUX129" s="516"/>
      <c r="WUY129" s="516"/>
      <c r="WUZ129" s="516"/>
      <c r="WVA129" s="516"/>
      <c r="WVB129" s="516"/>
      <c r="WVC129" s="516"/>
      <c r="WVD129" s="516"/>
      <c r="WVE129" s="516"/>
      <c r="WVF129" s="516"/>
      <c r="WVG129" s="516"/>
      <c r="WVH129" s="516"/>
      <c r="WVI129" s="516"/>
      <c r="WVJ129" s="516"/>
      <c r="WVK129" s="516"/>
      <c r="WVL129" s="516"/>
      <c r="WVM129" s="516"/>
      <c r="WVN129" s="516"/>
      <c r="WVO129" s="516"/>
      <c r="WVP129" s="516"/>
      <c r="WVQ129" s="516"/>
      <c r="WVR129" s="516"/>
      <c r="WVS129" s="516"/>
      <c r="WVT129" s="516"/>
      <c r="WVU129" s="516"/>
      <c r="WVV129" s="516"/>
      <c r="WVW129" s="516"/>
      <c r="WVX129" s="516"/>
      <c r="WVY129" s="516"/>
      <c r="WVZ129" s="516"/>
      <c r="WWA129" s="516"/>
      <c r="WWB129" s="516"/>
      <c r="WWC129" s="516"/>
      <c r="WWD129" s="516"/>
      <c r="WWE129" s="516"/>
      <c r="WWF129" s="516"/>
      <c r="WWG129" s="516"/>
      <c r="WWH129" s="516"/>
      <c r="WWI129" s="516"/>
      <c r="WWJ129" s="516"/>
      <c r="WWK129" s="516"/>
      <c r="WWL129" s="516"/>
      <c r="WWM129" s="516"/>
      <c r="WWN129" s="516"/>
      <c r="WWO129" s="516"/>
      <c r="WWP129" s="516"/>
      <c r="WWQ129" s="516"/>
      <c r="WWR129" s="516"/>
      <c r="WWS129" s="516"/>
      <c r="WWT129" s="516"/>
      <c r="WWU129" s="516"/>
      <c r="WWV129" s="516"/>
      <c r="WWW129" s="516"/>
      <c r="WWX129" s="516"/>
      <c r="WWY129" s="516"/>
      <c r="WWZ129" s="516"/>
      <c r="WXA129" s="516"/>
      <c r="WXB129" s="516"/>
      <c r="WXC129" s="516"/>
      <c r="WXD129" s="516"/>
      <c r="WXE129" s="516"/>
      <c r="WXF129" s="516"/>
      <c r="WXG129" s="516"/>
      <c r="WXH129" s="516"/>
      <c r="WXI129" s="516"/>
      <c r="WXJ129" s="516"/>
      <c r="WXK129" s="516"/>
      <c r="WXL129" s="516"/>
      <c r="WXM129" s="516"/>
      <c r="WXN129" s="516"/>
      <c r="WXO129" s="516"/>
      <c r="WXP129" s="516"/>
      <c r="WXQ129" s="516"/>
      <c r="WXR129" s="516"/>
      <c r="WXS129" s="516"/>
      <c r="WXT129" s="516"/>
      <c r="WXU129" s="516"/>
      <c r="WXV129" s="516"/>
      <c r="WXW129" s="516"/>
      <c r="WXX129" s="516"/>
      <c r="WXY129" s="516"/>
      <c r="WXZ129" s="516"/>
      <c r="WYA129" s="516"/>
      <c r="WYB129" s="516"/>
      <c r="WYC129" s="516"/>
      <c r="WYD129" s="516"/>
      <c r="WYE129" s="516"/>
      <c r="WYF129" s="516"/>
      <c r="WYG129" s="516"/>
      <c r="WYH129" s="516"/>
      <c r="WYI129" s="516"/>
      <c r="WYJ129" s="516"/>
      <c r="WYK129" s="516"/>
      <c r="WYL129" s="516"/>
      <c r="WYM129" s="516"/>
      <c r="WYN129" s="516"/>
      <c r="WYO129" s="516"/>
      <c r="WYP129" s="516"/>
      <c r="WYQ129" s="516"/>
      <c r="WYR129" s="516"/>
      <c r="WYS129" s="516"/>
      <c r="WYT129" s="516"/>
      <c r="WYU129" s="516"/>
      <c r="WYV129" s="516"/>
      <c r="WYW129" s="516"/>
      <c r="WYX129" s="516"/>
      <c r="WYY129" s="516"/>
      <c r="WYZ129" s="516"/>
      <c r="WZA129" s="516"/>
      <c r="WZB129" s="516"/>
      <c r="WZC129" s="516"/>
      <c r="WZD129" s="516"/>
      <c r="WZE129" s="516"/>
      <c r="WZF129" s="516"/>
      <c r="WZG129" s="516"/>
      <c r="WZH129" s="516"/>
      <c r="WZI129" s="516"/>
      <c r="WZJ129" s="516"/>
      <c r="WZK129" s="516"/>
      <c r="WZL129" s="516"/>
      <c r="WZM129" s="516"/>
      <c r="WZN129" s="516"/>
      <c r="WZO129" s="516"/>
      <c r="WZP129" s="516"/>
      <c r="WZQ129" s="516"/>
      <c r="WZR129" s="516"/>
      <c r="WZS129" s="516"/>
      <c r="WZT129" s="516"/>
      <c r="WZU129" s="516"/>
      <c r="WZV129" s="516"/>
      <c r="WZW129" s="516"/>
      <c r="WZX129" s="516"/>
      <c r="WZY129" s="516"/>
      <c r="WZZ129" s="516"/>
      <c r="XAA129" s="516"/>
      <c r="XAB129" s="516"/>
      <c r="XAC129" s="516"/>
      <c r="XAD129" s="516"/>
      <c r="XAE129" s="516"/>
      <c r="XAF129" s="516"/>
      <c r="XAG129" s="516"/>
      <c r="XAH129" s="516"/>
      <c r="XAI129" s="516"/>
      <c r="XAJ129" s="516"/>
      <c r="XAK129" s="516"/>
      <c r="XAL129" s="516"/>
      <c r="XAM129" s="516"/>
      <c r="XAN129" s="516"/>
      <c r="XAO129" s="516"/>
      <c r="XAP129" s="516"/>
      <c r="XAQ129" s="516"/>
      <c r="XAR129" s="516"/>
      <c r="XAS129" s="516"/>
      <c r="XAT129" s="516"/>
      <c r="XAU129" s="516"/>
      <c r="XAV129" s="516"/>
      <c r="XAW129" s="516"/>
      <c r="XAX129" s="516"/>
      <c r="XAY129" s="516"/>
      <c r="XAZ129" s="516"/>
      <c r="XBA129" s="516"/>
      <c r="XBB129" s="516"/>
      <c r="XBC129" s="516"/>
      <c r="XBD129" s="516"/>
      <c r="XBE129" s="516"/>
      <c r="XBF129" s="516"/>
      <c r="XBG129" s="516"/>
      <c r="XBH129" s="516"/>
      <c r="XBI129" s="516"/>
      <c r="XBJ129" s="516"/>
      <c r="XBK129" s="516"/>
      <c r="XBL129" s="516"/>
      <c r="XBM129" s="516"/>
      <c r="XBN129" s="516"/>
      <c r="XBO129" s="516"/>
      <c r="XBP129" s="516"/>
      <c r="XBQ129" s="516"/>
      <c r="XBR129" s="516"/>
      <c r="XBS129" s="516"/>
      <c r="XBT129" s="516"/>
      <c r="XBU129" s="516"/>
      <c r="XBV129" s="516"/>
      <c r="XBW129" s="516"/>
      <c r="XBX129" s="516"/>
      <c r="XBY129" s="516"/>
      <c r="XBZ129" s="516"/>
      <c r="XCA129" s="516"/>
      <c r="XCB129" s="516"/>
      <c r="XCC129" s="516"/>
      <c r="XCD129" s="516"/>
      <c r="XCE129" s="516"/>
      <c r="XCF129" s="516"/>
      <c r="XCG129" s="516"/>
      <c r="XCH129" s="516"/>
      <c r="XCI129" s="516"/>
      <c r="XCJ129" s="516"/>
      <c r="XCK129" s="516"/>
      <c r="XCL129" s="516"/>
      <c r="XCM129" s="516"/>
      <c r="XCN129" s="516"/>
      <c r="XCO129" s="516"/>
      <c r="XCP129" s="516"/>
      <c r="XCQ129" s="516"/>
      <c r="XCR129" s="516"/>
      <c r="XCS129" s="516"/>
      <c r="XCT129" s="516"/>
      <c r="XCU129" s="516"/>
      <c r="XCV129" s="516"/>
      <c r="XCW129" s="516"/>
      <c r="XCX129" s="516"/>
      <c r="XCY129" s="516"/>
      <c r="XCZ129" s="516"/>
      <c r="XDA129" s="516"/>
      <c r="XDB129" s="516"/>
      <c r="XDC129" s="516"/>
      <c r="XDD129" s="516"/>
      <c r="XDE129" s="516"/>
      <c r="XDF129" s="516"/>
      <c r="XDG129" s="516"/>
      <c r="XDH129" s="516"/>
      <c r="XDI129" s="516"/>
      <c r="XDJ129" s="516"/>
      <c r="XDK129" s="516"/>
      <c r="XDL129" s="516"/>
      <c r="XDM129" s="516"/>
      <c r="XDN129" s="516"/>
      <c r="XDO129" s="516"/>
      <c r="XDP129" s="516"/>
      <c r="XDQ129" s="516"/>
      <c r="XDR129" s="516"/>
      <c r="XDS129" s="516"/>
      <c r="XDT129" s="516"/>
      <c r="XDU129" s="516"/>
      <c r="XDV129" s="516"/>
      <c r="XDW129" s="516"/>
      <c r="XDX129" s="516"/>
      <c r="XDY129" s="516"/>
      <c r="XDZ129" s="516"/>
      <c r="XEA129" s="516"/>
      <c r="XEB129" s="516"/>
      <c r="XEC129" s="516"/>
      <c r="XED129" s="516"/>
      <c r="XEE129" s="516"/>
      <c r="XEF129" s="516"/>
      <c r="XEG129" s="516"/>
      <c r="XEH129" s="516"/>
    </row>
    <row r="130" spans="1:16362" s="521" customFormat="1" ht="39" customHeight="1">
      <c r="A130" s="9">
        <f>A123+1</f>
        <v>11</v>
      </c>
      <c r="B130" s="551" t="s">
        <v>239</v>
      </c>
      <c r="C130" s="518" t="s">
        <v>240</v>
      </c>
      <c r="D130" s="519" t="s">
        <v>144</v>
      </c>
      <c r="E130" s="532"/>
      <c r="F130" s="642">
        <v>2</v>
      </c>
      <c r="G130" s="533"/>
      <c r="H130" s="534"/>
      <c r="I130" s="533"/>
      <c r="J130" s="534"/>
      <c r="K130" s="534"/>
      <c r="L130" s="533"/>
      <c r="M130" s="534"/>
      <c r="N130" s="520"/>
    </row>
    <row r="131" spans="1:16362" s="524" customFormat="1" ht="18" customHeight="1">
      <c r="A131" s="522"/>
      <c r="B131" s="444"/>
      <c r="C131" s="523" t="s">
        <v>8</v>
      </c>
      <c r="D131" s="443" t="s">
        <v>145</v>
      </c>
      <c r="E131" s="535">
        <v>1</v>
      </c>
      <c r="F131" s="448">
        <f>F130*E131</f>
        <v>2</v>
      </c>
      <c r="G131" s="533"/>
      <c r="H131" s="534"/>
      <c r="I131" s="401">
        <v>0</v>
      </c>
      <c r="J131" s="534">
        <f>I131*F131</f>
        <v>0</v>
      </c>
      <c r="K131" s="534"/>
      <c r="L131" s="533"/>
      <c r="M131" s="533">
        <f>L131+J131+H131</f>
        <v>0</v>
      </c>
      <c r="N131" s="520"/>
    </row>
    <row r="132" spans="1:16362" s="524" customFormat="1" ht="18" customHeight="1">
      <c r="A132" s="522"/>
      <c r="B132" s="444"/>
      <c r="C132" s="523" t="s">
        <v>241</v>
      </c>
      <c r="D132" s="443" t="s">
        <v>145</v>
      </c>
      <c r="E132" s="535">
        <v>1</v>
      </c>
      <c r="F132" s="534">
        <f>F130*E132</f>
        <v>2</v>
      </c>
      <c r="G132" s="533">
        <v>0</v>
      </c>
      <c r="H132" s="534">
        <f>G132*F132</f>
        <v>0</v>
      </c>
      <c r="I132" s="533"/>
      <c r="J132" s="534"/>
      <c r="K132" s="534"/>
      <c r="L132" s="533">
        <f>K132*F132</f>
        <v>0</v>
      </c>
      <c r="M132" s="533">
        <f>L132+J132+H132</f>
        <v>0</v>
      </c>
      <c r="N132" s="520"/>
    </row>
    <row r="133" spans="1:16362" s="521" customFormat="1" ht="21" customHeight="1">
      <c r="A133" s="9">
        <f>A130+1</f>
        <v>12</v>
      </c>
      <c r="B133" s="551" t="s">
        <v>239</v>
      </c>
      <c r="C133" s="518" t="s">
        <v>267</v>
      </c>
      <c r="D133" s="519" t="s">
        <v>7</v>
      </c>
      <c r="E133" s="532"/>
      <c r="F133" s="642">
        <v>1</v>
      </c>
      <c r="G133" s="533"/>
      <c r="H133" s="534"/>
      <c r="I133" s="533"/>
      <c r="J133" s="534"/>
      <c r="K133" s="534"/>
      <c r="L133" s="533"/>
      <c r="M133" s="534"/>
      <c r="N133" s="520"/>
    </row>
    <row r="134" spans="1:16362" s="524" customFormat="1" ht="18" customHeight="1">
      <c r="A134" s="522"/>
      <c r="B134" s="444"/>
      <c r="C134" s="523" t="s">
        <v>8</v>
      </c>
      <c r="D134" s="443" t="str">
        <f>D133</f>
        <v>cali</v>
      </c>
      <c r="E134" s="535">
        <v>1</v>
      </c>
      <c r="F134" s="448">
        <f>F133*E134</f>
        <v>1</v>
      </c>
      <c r="G134" s="533"/>
      <c r="H134" s="534"/>
      <c r="I134" s="401">
        <v>0</v>
      </c>
      <c r="J134" s="534">
        <f>I134*F134</f>
        <v>0</v>
      </c>
      <c r="K134" s="534"/>
      <c r="L134" s="533"/>
      <c r="M134" s="533">
        <f>L134+J134+H134</f>
        <v>0</v>
      </c>
      <c r="N134" s="520"/>
    </row>
    <row r="135" spans="1:16362" s="524" customFormat="1" ht="18" customHeight="1">
      <c r="A135" s="522"/>
      <c r="B135" s="444"/>
      <c r="C135" s="523" t="s">
        <v>268</v>
      </c>
      <c r="D135" s="443" t="str">
        <f>D133</f>
        <v>cali</v>
      </c>
      <c r="E135" s="535">
        <v>1</v>
      </c>
      <c r="F135" s="534">
        <f>F133*E135</f>
        <v>1</v>
      </c>
      <c r="G135" s="533">
        <v>0</v>
      </c>
      <c r="H135" s="534">
        <f>G135*F135</f>
        <v>0</v>
      </c>
      <c r="I135" s="533"/>
      <c r="J135" s="534"/>
      <c r="K135" s="534"/>
      <c r="L135" s="533">
        <f>K135*F135</f>
        <v>0</v>
      </c>
      <c r="M135" s="533">
        <f>L135+J135+H135</f>
        <v>0</v>
      </c>
      <c r="N135" s="520"/>
    </row>
    <row r="136" spans="1:16362" s="345" customFormat="1" ht="21" customHeight="1">
      <c r="A136" s="542" t="s">
        <v>269</v>
      </c>
      <c r="B136" s="410"/>
      <c r="C136" s="517" t="s">
        <v>270</v>
      </c>
      <c r="D136" s="601"/>
      <c r="E136" s="610"/>
      <c r="F136" s="638"/>
      <c r="G136" s="639"/>
      <c r="H136" s="639"/>
      <c r="I136" s="639"/>
      <c r="J136" s="639"/>
      <c r="K136" s="639"/>
      <c r="L136" s="639"/>
      <c r="M136" s="640"/>
      <c r="N136" s="343"/>
      <c r="O136" s="344"/>
    </row>
    <row r="137" spans="1:16362" s="341" customFormat="1" ht="18" customHeight="1">
      <c r="A137" s="543"/>
      <c r="B137" s="411"/>
      <c r="C137" s="416" t="s">
        <v>172</v>
      </c>
      <c r="D137" s="578"/>
      <c r="E137" s="604"/>
      <c r="F137" s="445"/>
      <c r="G137" s="401"/>
      <c r="H137" s="446"/>
      <c r="I137" s="637"/>
      <c r="J137" s="401"/>
      <c r="K137" s="401"/>
      <c r="L137" s="401"/>
      <c r="M137" s="402"/>
      <c r="N137" s="339"/>
      <c r="O137" s="340"/>
    </row>
    <row r="138" spans="1:16362" s="559" customFormat="1" ht="54" customHeight="1">
      <c r="A138" s="468">
        <f>A133+1</f>
        <v>13</v>
      </c>
      <c r="B138" s="586" t="s">
        <v>312</v>
      </c>
      <c r="C138" s="29" t="s">
        <v>281</v>
      </c>
      <c r="D138" s="456" t="s">
        <v>225</v>
      </c>
      <c r="E138" s="555"/>
      <c r="F138" s="698">
        <v>20</v>
      </c>
      <c r="G138" s="556"/>
      <c r="H138" s="556"/>
      <c r="I138" s="401"/>
      <c r="J138" s="401"/>
      <c r="K138" s="401"/>
      <c r="L138" s="401"/>
      <c r="M138" s="402"/>
      <c r="N138" s="557"/>
      <c r="O138" s="558"/>
    </row>
    <row r="139" spans="1:16362" s="581" customFormat="1" ht="18" customHeight="1">
      <c r="A139" s="465"/>
      <c r="B139" s="586"/>
      <c r="C139" s="22" t="s">
        <v>210</v>
      </c>
      <c r="D139" s="465" t="str">
        <f>D138</f>
        <v>გრძ.მ.</v>
      </c>
      <c r="E139" s="617">
        <v>1</v>
      </c>
      <c r="F139" s="447">
        <f>F138*E139</f>
        <v>20</v>
      </c>
      <c r="G139" s="618"/>
      <c r="H139" s="454"/>
      <c r="I139" s="401">
        <v>0</v>
      </c>
      <c r="J139" s="454">
        <f>I139*F139</f>
        <v>0</v>
      </c>
      <c r="K139" s="401"/>
      <c r="L139" s="454"/>
      <c r="M139" s="454">
        <f>L139+J139+H139</f>
        <v>0</v>
      </c>
      <c r="N139" s="583"/>
      <c r="O139" s="582"/>
    </row>
    <row r="140" spans="1:16362" s="581" customFormat="1" ht="18" customHeight="1">
      <c r="A140" s="468"/>
      <c r="B140" s="586"/>
      <c r="C140" s="22" t="s">
        <v>25</v>
      </c>
      <c r="D140" s="580" t="s">
        <v>2</v>
      </c>
      <c r="E140" s="617">
        <f>16.8/4</f>
        <v>4.2</v>
      </c>
      <c r="F140" s="447">
        <f>F138*E140</f>
        <v>84</v>
      </c>
      <c r="G140" s="619"/>
      <c r="H140" s="454"/>
      <c r="I140" s="401"/>
      <c r="J140" s="454"/>
      <c r="K140" s="401">
        <v>0</v>
      </c>
      <c r="L140" s="454">
        <f>K140*F140</f>
        <v>0</v>
      </c>
      <c r="M140" s="454">
        <f>L140+J140+H140</f>
        <v>0</v>
      </c>
      <c r="O140" s="584"/>
    </row>
    <row r="141" spans="1:16362" s="559" customFormat="1" ht="39" customHeight="1">
      <c r="A141" s="468">
        <f>A138+1</f>
        <v>14</v>
      </c>
      <c r="B141" s="586" t="s">
        <v>312</v>
      </c>
      <c r="C141" s="29" t="s">
        <v>318</v>
      </c>
      <c r="D141" s="525" t="s">
        <v>284</v>
      </c>
      <c r="E141" s="555"/>
      <c r="F141" s="698">
        <f>60*0.2</f>
        <v>12</v>
      </c>
      <c r="G141" s="556"/>
      <c r="H141" s="556"/>
      <c r="I141" s="401"/>
      <c r="J141" s="401"/>
      <c r="K141" s="401"/>
      <c r="L141" s="401"/>
      <c r="M141" s="402"/>
      <c r="N141" s="557"/>
      <c r="O141" s="558"/>
    </row>
    <row r="142" spans="1:16362" s="581" customFormat="1" ht="18" customHeight="1">
      <c r="A142" s="465"/>
      <c r="B142" s="586"/>
      <c r="C142" s="22" t="s">
        <v>210</v>
      </c>
      <c r="D142" s="465" t="str">
        <f>D141</f>
        <v>m3</v>
      </c>
      <c r="E142" s="617">
        <v>1</v>
      </c>
      <c r="F142" s="447">
        <f>F141*E142</f>
        <v>12</v>
      </c>
      <c r="G142" s="618"/>
      <c r="H142" s="454"/>
      <c r="I142" s="401">
        <v>0</v>
      </c>
      <c r="J142" s="454">
        <f>I142*F142</f>
        <v>0</v>
      </c>
      <c r="K142" s="401"/>
      <c r="L142" s="454"/>
      <c r="M142" s="454">
        <f>L142+J142+H142</f>
        <v>0</v>
      </c>
      <c r="N142" s="583"/>
      <c r="O142" s="582"/>
    </row>
    <row r="143" spans="1:16362" s="581" customFormat="1" ht="18" customHeight="1">
      <c r="A143" s="468"/>
      <c r="B143" s="586"/>
      <c r="C143" s="22" t="s">
        <v>25</v>
      </c>
      <c r="D143" s="580" t="s">
        <v>2</v>
      </c>
      <c r="E143" s="617">
        <f>16.8/4</f>
        <v>4.2</v>
      </c>
      <c r="F143" s="447">
        <f>F141*E143</f>
        <v>50.400000000000006</v>
      </c>
      <c r="G143" s="619"/>
      <c r="H143" s="454"/>
      <c r="I143" s="401"/>
      <c r="J143" s="454"/>
      <c r="K143" s="401">
        <v>0</v>
      </c>
      <c r="L143" s="454">
        <f>K143*F143</f>
        <v>0</v>
      </c>
      <c r="M143" s="454">
        <f>L143+J143+H143</f>
        <v>0</v>
      </c>
      <c r="O143" s="584"/>
    </row>
    <row r="144" spans="1:16362" ht="37.5" customHeight="1">
      <c r="A144" s="543">
        <f>A141+1</f>
        <v>15</v>
      </c>
      <c r="B144" s="90" t="s">
        <v>187</v>
      </c>
      <c r="C144" s="412" t="s">
        <v>190</v>
      </c>
      <c r="D144" s="595" t="s">
        <v>217</v>
      </c>
      <c r="E144" s="604"/>
      <c r="F144" s="445">
        <v>6</v>
      </c>
      <c r="G144" s="401"/>
      <c r="H144" s="401"/>
      <c r="I144" s="401"/>
      <c r="J144" s="401"/>
      <c r="K144" s="401"/>
      <c r="L144" s="401"/>
      <c r="M144" s="402"/>
      <c r="N144" s="197"/>
      <c r="O144" s="337"/>
    </row>
    <row r="145" spans="1:15" ht="18" customHeight="1">
      <c r="A145" s="543"/>
      <c r="B145" s="90"/>
      <c r="C145" s="413" t="s">
        <v>164</v>
      </c>
      <c r="D145" s="596" t="str">
        <f>D144</f>
        <v>კაც/დღე</v>
      </c>
      <c r="E145" s="605">
        <v>1</v>
      </c>
      <c r="F145" s="401">
        <f>E145*F144</f>
        <v>6</v>
      </c>
      <c r="G145" s="401"/>
      <c r="H145" s="401"/>
      <c r="I145" s="401">
        <v>0</v>
      </c>
      <c r="J145" s="401">
        <f>I145*F145</f>
        <v>0</v>
      </c>
      <c r="K145" s="401"/>
      <c r="L145" s="401"/>
      <c r="M145" s="402">
        <f>L145+J145+H145</f>
        <v>0</v>
      </c>
      <c r="N145" s="197"/>
      <c r="O145" s="337">
        <v>31.25</v>
      </c>
    </row>
    <row r="146" spans="1:15" ht="51" customHeight="1">
      <c r="A146" s="543">
        <f>A144+1</f>
        <v>16</v>
      </c>
      <c r="B146" s="90" t="s">
        <v>149</v>
      </c>
      <c r="C146" s="412" t="s">
        <v>191</v>
      </c>
      <c r="D146" s="595" t="s">
        <v>216</v>
      </c>
      <c r="E146" s="604"/>
      <c r="F146" s="445">
        <v>3</v>
      </c>
      <c r="G146" s="401"/>
      <c r="H146" s="401"/>
      <c r="I146" s="401"/>
      <c r="J146" s="401"/>
      <c r="K146" s="401"/>
      <c r="L146" s="401"/>
      <c r="M146" s="402"/>
      <c r="N146" s="197"/>
      <c r="O146" s="337"/>
    </row>
    <row r="147" spans="1:15" ht="18" customHeight="1">
      <c r="A147" s="543"/>
      <c r="B147" s="538"/>
      <c r="C147" s="413" t="s">
        <v>173</v>
      </c>
      <c r="D147" s="596" t="str">
        <f>D146</f>
        <v>რეისი</v>
      </c>
      <c r="E147" s="605">
        <v>1</v>
      </c>
      <c r="F147" s="401">
        <f>F146</f>
        <v>3</v>
      </c>
      <c r="G147" s="401"/>
      <c r="H147" s="401"/>
      <c r="I147" s="401"/>
      <c r="J147" s="401"/>
      <c r="K147" s="401">
        <v>0</v>
      </c>
      <c r="L147" s="401">
        <f>K147*F147</f>
        <v>0</v>
      </c>
      <c r="M147" s="402">
        <f>L147+J147+H147</f>
        <v>0</v>
      </c>
      <c r="N147" s="197"/>
      <c r="O147" s="337"/>
    </row>
    <row r="148" spans="1:15" s="33" customFormat="1" ht="126" customHeight="1">
      <c r="A148" s="544"/>
      <c r="B148" s="585"/>
      <c r="C148" s="414" t="s">
        <v>325</v>
      </c>
      <c r="D148" s="597"/>
      <c r="E148" s="607"/>
      <c r="F148" s="398"/>
      <c r="G148" s="399"/>
      <c r="H148" s="399"/>
      <c r="I148" s="399"/>
      <c r="J148" s="399"/>
      <c r="K148" s="399"/>
      <c r="L148" s="399"/>
      <c r="M148" s="400"/>
      <c r="N148" s="196"/>
      <c r="O148" s="143"/>
    </row>
    <row r="149" spans="1:15" s="570" customFormat="1" ht="37.5" customHeight="1">
      <c r="A149" s="9">
        <f>A147+1</f>
        <v>1</v>
      </c>
      <c r="B149" s="322" t="s">
        <v>313</v>
      </c>
      <c r="C149" s="10" t="s">
        <v>314</v>
      </c>
      <c r="D149" s="525" t="s">
        <v>284</v>
      </c>
      <c r="E149" s="620"/>
      <c r="F149" s="445">
        <f>20*0.3*0.45*0.6*1.2</f>
        <v>1.944</v>
      </c>
      <c r="G149" s="401"/>
      <c r="H149" s="454"/>
      <c r="I149" s="401"/>
      <c r="J149" s="454"/>
      <c r="K149" s="401"/>
      <c r="L149" s="454"/>
      <c r="M149" s="454"/>
      <c r="N149" s="569"/>
    </row>
    <row r="150" spans="1:15" s="570" customFormat="1" ht="16.5" customHeight="1">
      <c r="A150" s="443"/>
      <c r="B150" s="322"/>
      <c r="C150" s="22" t="s">
        <v>8</v>
      </c>
      <c r="D150" s="465" t="str">
        <f>D149</f>
        <v>m3</v>
      </c>
      <c r="E150" s="535">
        <v>1</v>
      </c>
      <c r="F150" s="533">
        <f>E150*F149</f>
        <v>1.944</v>
      </c>
      <c r="G150" s="401"/>
      <c r="H150" s="454"/>
      <c r="I150" s="401">
        <v>0</v>
      </c>
      <c r="J150" s="454">
        <f>I150*F150</f>
        <v>0</v>
      </c>
      <c r="K150" s="401"/>
      <c r="L150" s="454"/>
      <c r="M150" s="454">
        <f>L150+J150+H150</f>
        <v>0</v>
      </c>
      <c r="N150" s="569"/>
    </row>
    <row r="151" spans="1:15" s="550" customFormat="1" ht="21" customHeight="1">
      <c r="A151" s="561">
        <f>A149+1</f>
        <v>2</v>
      </c>
      <c r="B151" s="587" t="s">
        <v>282</v>
      </c>
      <c r="C151" s="563" t="s">
        <v>283</v>
      </c>
      <c r="D151" s="525" t="s">
        <v>284</v>
      </c>
      <c r="E151" s="621"/>
      <c r="F151" s="634">
        <f>0.6*0.05*20</f>
        <v>0.6</v>
      </c>
      <c r="G151" s="401"/>
      <c r="H151" s="454"/>
      <c r="I151" s="401"/>
      <c r="J151" s="454"/>
      <c r="K151" s="401"/>
      <c r="L151" s="454"/>
      <c r="M151" s="454"/>
      <c r="N151" s="564"/>
    </row>
    <row r="152" spans="1:15" s="550" customFormat="1" ht="18" customHeight="1">
      <c r="A152" s="9"/>
      <c r="B152" s="325"/>
      <c r="C152" s="2" t="s">
        <v>8</v>
      </c>
      <c r="D152" s="9" t="s">
        <v>249</v>
      </c>
      <c r="E152" s="535">
        <v>1</v>
      </c>
      <c r="F152" s="622">
        <f>F151*E152</f>
        <v>0.6</v>
      </c>
      <c r="G152" s="401"/>
      <c r="H152" s="454"/>
      <c r="I152" s="401">
        <v>0</v>
      </c>
      <c r="J152" s="454">
        <f>F152*I152</f>
        <v>0</v>
      </c>
      <c r="K152" s="401"/>
      <c r="L152" s="454"/>
      <c r="M152" s="454">
        <f>H152+J152+L152</f>
        <v>0</v>
      </c>
      <c r="N152" s="564"/>
    </row>
    <row r="153" spans="1:15" s="550" customFormat="1" ht="18" customHeight="1">
      <c r="A153" s="9"/>
      <c r="B153" s="325"/>
      <c r="C153" s="2" t="s">
        <v>25</v>
      </c>
      <c r="D153" s="560" t="s">
        <v>2</v>
      </c>
      <c r="E153" s="623">
        <v>0.37</v>
      </c>
      <c r="F153" s="622">
        <f>E153*F151</f>
        <v>0.222</v>
      </c>
      <c r="G153" s="401"/>
      <c r="H153" s="454"/>
      <c r="I153" s="401"/>
      <c r="J153" s="454"/>
      <c r="K153" s="401">
        <v>0</v>
      </c>
      <c r="L153" s="454">
        <f>F153*K153</f>
        <v>0</v>
      </c>
      <c r="M153" s="454">
        <f>L153*1</f>
        <v>0</v>
      </c>
      <c r="N153" s="564"/>
    </row>
    <row r="154" spans="1:15" s="550" customFormat="1" ht="18" customHeight="1">
      <c r="A154" s="565"/>
      <c r="B154" s="566" t="s">
        <v>285</v>
      </c>
      <c r="C154" s="20" t="s">
        <v>286</v>
      </c>
      <c r="D154" s="443" t="s">
        <v>249</v>
      </c>
      <c r="E154" s="623">
        <v>1.1499999999999999</v>
      </c>
      <c r="F154" s="622">
        <f>E154*F151</f>
        <v>0.69</v>
      </c>
      <c r="G154" s="505">
        <v>0</v>
      </c>
      <c r="H154" s="454">
        <f>F154*G154</f>
        <v>0</v>
      </c>
      <c r="I154" s="401"/>
      <c r="J154" s="454"/>
      <c r="K154" s="401"/>
      <c r="L154" s="454"/>
      <c r="M154" s="454">
        <f>L154+J154+H154</f>
        <v>0</v>
      </c>
      <c r="N154" s="564"/>
    </row>
    <row r="155" spans="1:15" s="550" customFormat="1" ht="18" customHeight="1">
      <c r="A155" s="565"/>
      <c r="B155" s="588"/>
      <c r="C155" s="2" t="s">
        <v>24</v>
      </c>
      <c r="D155" s="560" t="s">
        <v>2</v>
      </c>
      <c r="E155" s="623">
        <v>0.02</v>
      </c>
      <c r="F155" s="622">
        <f>E155*F151</f>
        <v>1.2E-2</v>
      </c>
      <c r="G155" s="401">
        <v>0</v>
      </c>
      <c r="H155" s="454">
        <f>F155*G155</f>
        <v>0</v>
      </c>
      <c r="I155" s="401"/>
      <c r="J155" s="454"/>
      <c r="K155" s="401"/>
      <c r="L155" s="454"/>
      <c r="M155" s="454">
        <f>H155+J155+L155</f>
        <v>0</v>
      </c>
      <c r="N155" s="564"/>
    </row>
    <row r="156" spans="1:15" s="570" customFormat="1" ht="36" customHeight="1">
      <c r="A156" s="561">
        <f>A151+1</f>
        <v>3</v>
      </c>
      <c r="B156" s="322" t="s">
        <v>287</v>
      </c>
      <c r="C156" s="568" t="s">
        <v>288</v>
      </c>
      <c r="D156" s="525" t="s">
        <v>284</v>
      </c>
      <c r="E156" s="621"/>
      <c r="F156" s="634">
        <f>0.6*0.05*20</f>
        <v>0.6</v>
      </c>
      <c r="G156" s="401"/>
      <c r="H156" s="454"/>
      <c r="I156" s="401"/>
      <c r="J156" s="454"/>
      <c r="K156" s="401"/>
      <c r="L156" s="454"/>
      <c r="M156" s="454"/>
      <c r="N156" s="569"/>
    </row>
    <row r="157" spans="1:15" s="570" customFormat="1" ht="18" customHeight="1">
      <c r="A157" s="443"/>
      <c r="B157" s="589"/>
      <c r="C157" s="2" t="s">
        <v>8</v>
      </c>
      <c r="D157" s="9" t="s">
        <v>249</v>
      </c>
      <c r="E157" s="535">
        <v>1</v>
      </c>
      <c r="F157" s="622">
        <f>F156*E157</f>
        <v>0.6</v>
      </c>
      <c r="G157" s="401"/>
      <c r="H157" s="454"/>
      <c r="I157" s="401">
        <v>0</v>
      </c>
      <c r="J157" s="454">
        <f>I157*F157</f>
        <v>0</v>
      </c>
      <c r="K157" s="401"/>
      <c r="L157" s="454"/>
      <c r="M157" s="454">
        <f>L157+J157+H157</f>
        <v>0</v>
      </c>
      <c r="N157" s="569"/>
      <c r="O157" s="572"/>
    </row>
    <row r="158" spans="1:15" s="570" customFormat="1" ht="18" customHeight="1">
      <c r="A158" s="443"/>
      <c r="B158" s="322" t="s">
        <v>289</v>
      </c>
      <c r="C158" s="2" t="s">
        <v>290</v>
      </c>
      <c r="D158" s="9" t="s">
        <v>291</v>
      </c>
      <c r="E158" s="624">
        <f>13*0.001</f>
        <v>1.3000000000000001E-2</v>
      </c>
      <c r="F158" s="533">
        <f>F156*E158</f>
        <v>7.8000000000000005E-3</v>
      </c>
      <c r="G158" s="401"/>
      <c r="H158" s="454"/>
      <c r="I158" s="401"/>
      <c r="J158" s="454"/>
      <c r="K158" s="505">
        <v>0</v>
      </c>
      <c r="L158" s="454">
        <f>K158*F158</f>
        <v>0</v>
      </c>
      <c r="M158" s="454">
        <f>L158+J158+H158</f>
        <v>0</v>
      </c>
      <c r="N158" s="569"/>
      <c r="O158" s="8"/>
    </row>
    <row r="159" spans="1:15" s="12" customFormat="1" ht="33.75" customHeight="1">
      <c r="A159" s="9">
        <f>A156+1</f>
        <v>4</v>
      </c>
      <c r="B159" s="322" t="s">
        <v>292</v>
      </c>
      <c r="C159" s="10" t="s">
        <v>315</v>
      </c>
      <c r="D159" s="525" t="s">
        <v>284</v>
      </c>
      <c r="E159" s="621"/>
      <c r="F159" s="634">
        <f>20*0.3*0.05</f>
        <v>0.30000000000000004</v>
      </c>
      <c r="G159" s="401"/>
      <c r="H159" s="454"/>
      <c r="I159" s="401"/>
      <c r="J159" s="454"/>
      <c r="K159" s="401"/>
      <c r="L159" s="454"/>
      <c r="M159" s="454"/>
      <c r="N159" s="573"/>
    </row>
    <row r="160" spans="1:15" s="8" customFormat="1" ht="18" customHeight="1">
      <c r="A160" s="443"/>
      <c r="B160" s="325"/>
      <c r="C160" s="2" t="s">
        <v>8</v>
      </c>
      <c r="D160" s="9" t="s">
        <v>249</v>
      </c>
      <c r="E160" s="535">
        <v>1</v>
      </c>
      <c r="F160" s="533">
        <f>E160*F159</f>
        <v>0.30000000000000004</v>
      </c>
      <c r="G160" s="401"/>
      <c r="H160" s="454"/>
      <c r="I160" s="401">
        <v>0</v>
      </c>
      <c r="J160" s="454">
        <f>I160*F160</f>
        <v>0</v>
      </c>
      <c r="K160" s="401"/>
      <c r="L160" s="454"/>
      <c r="M160" s="454">
        <f>L160+J160+H160</f>
        <v>0</v>
      </c>
      <c r="N160" s="75"/>
    </row>
    <row r="161" spans="1:15" s="8" customFormat="1" ht="18" customHeight="1">
      <c r="A161" s="443"/>
      <c r="B161" s="325" t="s">
        <v>293</v>
      </c>
      <c r="C161" s="523" t="s">
        <v>294</v>
      </c>
      <c r="D161" s="443" t="s">
        <v>249</v>
      </c>
      <c r="E161" s="532">
        <v>1.02</v>
      </c>
      <c r="F161" s="533">
        <f>E161*F159</f>
        <v>0.30600000000000005</v>
      </c>
      <c r="G161" s="401">
        <v>0</v>
      </c>
      <c r="H161" s="454">
        <f>G161*F161</f>
        <v>0</v>
      </c>
      <c r="I161" s="401"/>
      <c r="J161" s="454"/>
      <c r="K161" s="401"/>
      <c r="L161" s="454"/>
      <c r="M161" s="454">
        <f>L161+J161+H161</f>
        <v>0</v>
      </c>
      <c r="N161" s="75"/>
    </row>
    <row r="162" spans="1:15" s="8" customFormat="1" ht="18" customHeight="1">
      <c r="A162" s="443"/>
      <c r="B162" s="325"/>
      <c r="C162" s="2" t="s">
        <v>24</v>
      </c>
      <c r="D162" s="9" t="s">
        <v>2</v>
      </c>
      <c r="E162" s="535">
        <v>0.62</v>
      </c>
      <c r="F162" s="533">
        <f>F159*E162</f>
        <v>0.18600000000000003</v>
      </c>
      <c r="G162" s="401">
        <v>0</v>
      </c>
      <c r="H162" s="454">
        <f>G162*F162</f>
        <v>0</v>
      </c>
      <c r="I162" s="401"/>
      <c r="J162" s="454"/>
      <c r="K162" s="401"/>
      <c r="L162" s="454"/>
      <c r="M162" s="454">
        <f>L162+J162+H162</f>
        <v>0</v>
      </c>
      <c r="N162" s="75"/>
    </row>
    <row r="163" spans="1:15" s="570" customFormat="1" ht="36" customHeight="1">
      <c r="A163" s="9">
        <f>A159+1</f>
        <v>5</v>
      </c>
      <c r="B163" s="322" t="s">
        <v>295</v>
      </c>
      <c r="C163" s="10" t="s">
        <v>296</v>
      </c>
      <c r="D163" s="525" t="s">
        <v>284</v>
      </c>
      <c r="E163" s="625"/>
      <c r="F163" s="634">
        <f>(0.5+0.5+0.3)*0.12*20</f>
        <v>3.12</v>
      </c>
      <c r="G163" s="401"/>
      <c r="H163" s="454"/>
      <c r="I163" s="401"/>
      <c r="J163" s="454"/>
      <c r="K163" s="401"/>
      <c r="L163" s="454"/>
      <c r="M163" s="454"/>
    </row>
    <row r="164" spans="1:15" s="570" customFormat="1" ht="18" customHeight="1">
      <c r="A164" s="574"/>
      <c r="B164" s="590"/>
      <c r="C164" s="2" t="s">
        <v>8</v>
      </c>
      <c r="D164" s="9" t="s">
        <v>249</v>
      </c>
      <c r="E164" s="535">
        <v>1</v>
      </c>
      <c r="F164" s="533">
        <f>E164*F163</f>
        <v>3.12</v>
      </c>
      <c r="G164" s="401"/>
      <c r="H164" s="454"/>
      <c r="I164" s="401">
        <v>0</v>
      </c>
      <c r="J164" s="454">
        <f>I164*F164</f>
        <v>0</v>
      </c>
      <c r="K164" s="401"/>
      <c r="L164" s="454"/>
      <c r="M164" s="454">
        <f>L164+J164+H164</f>
        <v>0</v>
      </c>
      <c r="N164" s="575"/>
    </row>
    <row r="165" spans="1:15" s="8" customFormat="1" ht="17.25" customHeight="1">
      <c r="A165" s="443"/>
      <c r="B165" s="576" t="s">
        <v>297</v>
      </c>
      <c r="C165" s="523" t="s">
        <v>298</v>
      </c>
      <c r="D165" s="9" t="s">
        <v>4</v>
      </c>
      <c r="E165" s="535">
        <v>1.03</v>
      </c>
      <c r="F165" s="626">
        <f>(F163*30)*E165/1000</f>
        <v>9.6408000000000021E-2</v>
      </c>
      <c r="G165" s="505">
        <v>0</v>
      </c>
      <c r="H165" s="454">
        <f>G165*F165</f>
        <v>0</v>
      </c>
      <c r="I165" s="401"/>
      <c r="J165" s="454"/>
      <c r="K165" s="401"/>
      <c r="L165" s="454"/>
      <c r="M165" s="454">
        <f>L165+J165+H165</f>
        <v>0</v>
      </c>
    </row>
    <row r="166" spans="1:15" s="8" customFormat="1" ht="17.25" customHeight="1">
      <c r="A166" s="443"/>
      <c r="B166" s="576" t="s">
        <v>299</v>
      </c>
      <c r="C166" s="523" t="s">
        <v>300</v>
      </c>
      <c r="D166" s="9" t="s">
        <v>4</v>
      </c>
      <c r="E166" s="535">
        <v>1.03</v>
      </c>
      <c r="F166" s="626">
        <f>(F163*120)*E166/1000</f>
        <v>0.38563200000000009</v>
      </c>
      <c r="G166" s="505">
        <v>0</v>
      </c>
      <c r="H166" s="454">
        <f t="shared" ref="H166:H172" si="16">G166*F166</f>
        <v>0</v>
      </c>
      <c r="I166" s="401"/>
      <c r="J166" s="454"/>
      <c r="K166" s="401"/>
      <c r="L166" s="454"/>
      <c r="M166" s="454">
        <f t="shared" ref="M166:M172" si="17">L166+J166+H166</f>
        <v>0</v>
      </c>
    </row>
    <row r="167" spans="1:15" s="570" customFormat="1" ht="18" customHeight="1">
      <c r="A167" s="574"/>
      <c r="B167" s="566" t="s">
        <v>301</v>
      </c>
      <c r="C167" s="2" t="s">
        <v>302</v>
      </c>
      <c r="D167" s="9" t="s">
        <v>249</v>
      </c>
      <c r="E167" s="627">
        <f>101.5/100</f>
        <v>1.0149999999999999</v>
      </c>
      <c r="F167" s="533">
        <f>E167*F163</f>
        <v>3.1667999999999998</v>
      </c>
      <c r="G167" s="401">
        <v>0</v>
      </c>
      <c r="H167" s="454">
        <f>G167*F167</f>
        <v>0</v>
      </c>
      <c r="I167" s="401"/>
      <c r="J167" s="454"/>
      <c r="K167" s="401"/>
      <c r="L167" s="454"/>
      <c r="M167" s="454">
        <f>L167+J167+H167</f>
        <v>0</v>
      </c>
    </row>
    <row r="168" spans="1:15" s="570" customFormat="1" ht="18" customHeight="1">
      <c r="A168" s="574"/>
      <c r="B168" s="577" t="s">
        <v>303</v>
      </c>
      <c r="C168" s="523" t="s">
        <v>304</v>
      </c>
      <c r="D168" s="9" t="s">
        <v>145</v>
      </c>
      <c r="E168" s="628">
        <v>1.84</v>
      </c>
      <c r="F168" s="534">
        <f>F163*E168</f>
        <v>5.7408000000000001</v>
      </c>
      <c r="G168" s="401">
        <v>0</v>
      </c>
      <c r="H168" s="454">
        <f t="shared" si="16"/>
        <v>0</v>
      </c>
      <c r="I168" s="401"/>
      <c r="J168" s="454"/>
      <c r="K168" s="401"/>
      <c r="L168" s="454"/>
      <c r="M168" s="454">
        <f t="shared" si="17"/>
        <v>0</v>
      </c>
    </row>
    <row r="169" spans="1:15" s="570" customFormat="1" ht="18" customHeight="1">
      <c r="A169" s="574"/>
      <c r="B169" s="576" t="s">
        <v>305</v>
      </c>
      <c r="C169" s="2" t="s">
        <v>306</v>
      </c>
      <c r="D169" s="9" t="s">
        <v>249</v>
      </c>
      <c r="E169" s="627">
        <f>(0.34+4.83)*0.01</f>
        <v>5.1700000000000003E-2</v>
      </c>
      <c r="F169" s="534">
        <f>F163*E169</f>
        <v>0.161304</v>
      </c>
      <c r="G169" s="505">
        <v>0</v>
      </c>
      <c r="H169" s="454">
        <f t="shared" si="16"/>
        <v>0</v>
      </c>
      <c r="I169" s="401"/>
      <c r="J169" s="454"/>
      <c r="K169" s="401"/>
      <c r="L169" s="454"/>
      <c r="M169" s="454">
        <f t="shared" si="17"/>
        <v>0</v>
      </c>
    </row>
    <row r="170" spans="1:15" s="570" customFormat="1" ht="18" customHeight="1">
      <c r="A170" s="574"/>
      <c r="B170" s="444" t="s">
        <v>307</v>
      </c>
      <c r="C170" s="2" t="s">
        <v>308</v>
      </c>
      <c r="D170" s="9" t="s">
        <v>13</v>
      </c>
      <c r="E170" s="627">
        <f>(0.22)*0.01</f>
        <v>2.2000000000000001E-3</v>
      </c>
      <c r="F170" s="534">
        <f>F163*E170</f>
        <v>6.8640000000000003E-3</v>
      </c>
      <c r="G170" s="505">
        <v>0</v>
      </c>
      <c r="H170" s="454">
        <f>G170*F170</f>
        <v>0</v>
      </c>
      <c r="I170" s="401"/>
      <c r="J170" s="454"/>
      <c r="K170" s="401"/>
      <c r="L170" s="454"/>
      <c r="M170" s="454">
        <f>L170+J170+H170</f>
        <v>0</v>
      </c>
    </row>
    <row r="171" spans="1:15" s="570" customFormat="1" ht="18" customHeight="1">
      <c r="A171" s="574"/>
      <c r="B171" s="444" t="s">
        <v>309</v>
      </c>
      <c r="C171" s="523" t="s">
        <v>310</v>
      </c>
      <c r="D171" s="443" t="s">
        <v>13</v>
      </c>
      <c r="E171" s="532">
        <v>0.13</v>
      </c>
      <c r="F171" s="534">
        <f>F163*E171</f>
        <v>0.40560000000000002</v>
      </c>
      <c r="G171" s="505">
        <v>0</v>
      </c>
      <c r="H171" s="454">
        <f>G171*F171</f>
        <v>0</v>
      </c>
      <c r="I171" s="401"/>
      <c r="J171" s="454"/>
      <c r="K171" s="401"/>
      <c r="L171" s="454"/>
      <c r="M171" s="454">
        <f>L171+J171+H171</f>
        <v>0</v>
      </c>
    </row>
    <row r="172" spans="1:15" s="8" customFormat="1" ht="17.25" customHeight="1">
      <c r="A172" s="443"/>
      <c r="B172" s="325"/>
      <c r="C172" s="2" t="s">
        <v>24</v>
      </c>
      <c r="D172" s="9" t="s">
        <v>2</v>
      </c>
      <c r="E172" s="532">
        <f>53*0.01</f>
        <v>0.53</v>
      </c>
      <c r="F172" s="533">
        <f>F163*E172</f>
        <v>1.6536000000000002</v>
      </c>
      <c r="G172" s="401">
        <v>0</v>
      </c>
      <c r="H172" s="454">
        <f t="shared" si="16"/>
        <v>0</v>
      </c>
      <c r="I172" s="401"/>
      <c r="J172" s="454"/>
      <c r="K172" s="401"/>
      <c r="L172" s="454"/>
      <c r="M172" s="454">
        <f t="shared" si="17"/>
        <v>0</v>
      </c>
    </row>
    <row r="173" spans="1:15" s="103" customFormat="1" ht="36" customHeight="1">
      <c r="A173" s="9">
        <f>A163+1</f>
        <v>6</v>
      </c>
      <c r="B173" s="322" t="s">
        <v>311</v>
      </c>
      <c r="C173" s="10" t="s">
        <v>316</v>
      </c>
      <c r="D173" s="525" t="s">
        <v>3</v>
      </c>
      <c r="E173" s="629"/>
      <c r="F173" s="634">
        <v>20</v>
      </c>
      <c r="G173" s="401"/>
      <c r="H173" s="630"/>
      <c r="I173" s="401"/>
      <c r="J173" s="454"/>
      <c r="K173" s="401"/>
      <c r="L173" s="454"/>
      <c r="M173" s="454"/>
      <c r="O173" s="579"/>
    </row>
    <row r="174" spans="1:15" s="103" customFormat="1" ht="18" customHeight="1">
      <c r="A174" s="574"/>
      <c r="B174" s="444"/>
      <c r="C174" s="523" t="s">
        <v>8</v>
      </c>
      <c r="D174" s="465" t="str">
        <f>D173</f>
        <v>grZ.m.</v>
      </c>
      <c r="E174" s="628">
        <v>1</v>
      </c>
      <c r="F174" s="534">
        <f>F173*E174</f>
        <v>20</v>
      </c>
      <c r="G174" s="401"/>
      <c r="H174" s="631"/>
      <c r="I174" s="631">
        <v>0</v>
      </c>
      <c r="J174" s="631">
        <f>I174*F174</f>
        <v>0</v>
      </c>
      <c r="K174" s="632"/>
      <c r="L174" s="632"/>
      <c r="M174" s="632">
        <f>L174+J174+H174</f>
        <v>0</v>
      </c>
      <c r="O174" s="579"/>
    </row>
    <row r="175" spans="1:15" s="8" customFormat="1" ht="36" customHeight="1">
      <c r="A175" s="443"/>
      <c r="B175" s="325" t="s">
        <v>14</v>
      </c>
      <c r="C175" s="523" t="s">
        <v>317</v>
      </c>
      <c r="D175" s="9" t="str">
        <f>D173</f>
        <v>grZ.m.</v>
      </c>
      <c r="E175" s="535">
        <v>1</v>
      </c>
      <c r="F175" s="533">
        <f>E175*F173</f>
        <v>20</v>
      </c>
      <c r="G175" s="401">
        <v>0</v>
      </c>
      <c r="H175" s="631">
        <f>G175*F175</f>
        <v>0</v>
      </c>
      <c r="I175" s="631"/>
      <c r="J175" s="631"/>
      <c r="K175" s="632"/>
      <c r="L175" s="632">
        <f>K175*F175</f>
        <v>0</v>
      </c>
      <c r="M175" s="632">
        <f>L175+J175+H175</f>
        <v>0</v>
      </c>
    </row>
    <row r="176" spans="1:15" s="8" customFormat="1" ht="18" customHeight="1">
      <c r="A176" s="443"/>
      <c r="B176" s="325"/>
      <c r="C176" s="2" t="s">
        <v>24</v>
      </c>
      <c r="D176" s="9" t="s">
        <v>2</v>
      </c>
      <c r="E176" s="535">
        <v>0.74</v>
      </c>
      <c r="F176" s="633">
        <f>F173*E176</f>
        <v>14.8</v>
      </c>
      <c r="G176" s="401">
        <v>0</v>
      </c>
      <c r="H176" s="631">
        <f>G176*F176</f>
        <v>0</v>
      </c>
      <c r="I176" s="631"/>
      <c r="J176" s="631"/>
      <c r="K176" s="632"/>
      <c r="L176" s="632">
        <f>K176*F176</f>
        <v>0</v>
      </c>
      <c r="M176" s="632">
        <f>L176+J176+H176</f>
        <v>0</v>
      </c>
    </row>
    <row r="177" spans="1:15" s="368" customFormat="1">
      <c r="A177" s="544"/>
      <c r="B177" s="390"/>
      <c r="C177" s="506"/>
      <c r="D177" s="597"/>
      <c r="E177" s="611"/>
      <c r="F177" s="507"/>
      <c r="G177" s="508"/>
      <c r="H177" s="508"/>
      <c r="I177" s="508"/>
      <c r="J177" s="508"/>
      <c r="K177" s="508"/>
      <c r="L177" s="508"/>
      <c r="M177" s="509"/>
      <c r="N177" s="510"/>
      <c r="O177" s="511"/>
    </row>
    <row r="178" spans="1:15" s="550" customFormat="1" ht="21" customHeight="1">
      <c r="A178" s="561">
        <f>A173+1</f>
        <v>7</v>
      </c>
      <c r="B178" s="562" t="s">
        <v>282</v>
      </c>
      <c r="C178" s="563" t="s">
        <v>283</v>
      </c>
      <c r="D178" s="525" t="s">
        <v>284</v>
      </c>
      <c r="E178" s="621"/>
      <c r="F178" s="634">
        <f>(9.5+48+8.5+80)*0.1*0.6</f>
        <v>8.76</v>
      </c>
      <c r="G178" s="401"/>
      <c r="H178" s="454"/>
      <c r="I178" s="401"/>
      <c r="J178" s="454"/>
      <c r="K178" s="401"/>
      <c r="L178" s="454"/>
      <c r="M178" s="454"/>
      <c r="N178" s="564"/>
    </row>
    <row r="179" spans="1:15" s="550" customFormat="1" ht="18" customHeight="1">
      <c r="A179" s="9"/>
      <c r="B179" s="9"/>
      <c r="C179" s="2" t="s">
        <v>8</v>
      </c>
      <c r="D179" s="9" t="s">
        <v>249</v>
      </c>
      <c r="E179" s="535">
        <v>1</v>
      </c>
      <c r="F179" s="622">
        <f>F178*E179</f>
        <v>8.76</v>
      </c>
      <c r="G179" s="401"/>
      <c r="H179" s="454"/>
      <c r="I179" s="401">
        <v>0</v>
      </c>
      <c r="J179" s="454">
        <f>F179*I179</f>
        <v>0</v>
      </c>
      <c r="K179" s="401"/>
      <c r="L179" s="454"/>
      <c r="M179" s="454">
        <f>H179+J179+L179</f>
        <v>0</v>
      </c>
      <c r="N179" s="564"/>
    </row>
    <row r="180" spans="1:15" s="550" customFormat="1" ht="18" customHeight="1">
      <c r="A180" s="565"/>
      <c r="B180" s="566" t="s">
        <v>285</v>
      </c>
      <c r="C180" s="20" t="s">
        <v>286</v>
      </c>
      <c r="D180" s="443" t="s">
        <v>249</v>
      </c>
      <c r="E180" s="623">
        <v>1.1499999999999999</v>
      </c>
      <c r="F180" s="622">
        <f>E180*F178</f>
        <v>10.074</v>
      </c>
      <c r="G180" s="505">
        <v>0</v>
      </c>
      <c r="H180" s="454">
        <f>F180*G180</f>
        <v>0</v>
      </c>
      <c r="I180" s="401"/>
      <c r="J180" s="454"/>
      <c r="K180" s="401"/>
      <c r="L180" s="454"/>
      <c r="M180" s="454">
        <f>L180+J180+H180</f>
        <v>0</v>
      </c>
      <c r="N180" s="564"/>
    </row>
    <row r="181" spans="1:15" s="550" customFormat="1" ht="18" customHeight="1">
      <c r="A181" s="565"/>
      <c r="B181" s="567"/>
      <c r="C181" s="2" t="s">
        <v>24</v>
      </c>
      <c r="D181" s="560" t="s">
        <v>2</v>
      </c>
      <c r="E181" s="623">
        <v>0.02</v>
      </c>
      <c r="F181" s="622">
        <f>E181*F178</f>
        <v>0.17519999999999999</v>
      </c>
      <c r="G181" s="401">
        <v>0</v>
      </c>
      <c r="H181" s="454">
        <f>F181*G181</f>
        <v>0</v>
      </c>
      <c r="I181" s="401"/>
      <c r="J181" s="454"/>
      <c r="K181" s="401"/>
      <c r="L181" s="454"/>
      <c r="M181" s="454">
        <f>H181+J181+L181</f>
        <v>0</v>
      </c>
      <c r="N181" s="564"/>
    </row>
    <row r="182" spans="1:15" s="570" customFormat="1" ht="36" customHeight="1">
      <c r="A182" s="561">
        <f>A178+1</f>
        <v>8</v>
      </c>
      <c r="B182" s="485" t="s">
        <v>287</v>
      </c>
      <c r="C182" s="568" t="s">
        <v>288</v>
      </c>
      <c r="D182" s="525" t="s">
        <v>284</v>
      </c>
      <c r="E182" s="620"/>
      <c r="F182" s="634">
        <f>F178</f>
        <v>8.76</v>
      </c>
      <c r="G182" s="401"/>
      <c r="H182" s="454"/>
      <c r="I182" s="401"/>
      <c r="J182" s="454"/>
      <c r="K182" s="401"/>
      <c r="L182" s="454"/>
      <c r="M182" s="454"/>
      <c r="N182" s="569"/>
    </row>
    <row r="183" spans="1:15" s="570" customFormat="1" ht="18" customHeight="1">
      <c r="A183" s="443"/>
      <c r="B183" s="571"/>
      <c r="C183" s="2" t="s">
        <v>8</v>
      </c>
      <c r="D183" s="465" t="str">
        <f>D182</f>
        <v>m3</v>
      </c>
      <c r="E183" s="535">
        <v>1</v>
      </c>
      <c r="F183" s="533">
        <f>E183*F182</f>
        <v>8.76</v>
      </c>
      <c r="G183" s="401"/>
      <c r="H183" s="454"/>
      <c r="I183" s="401">
        <v>0</v>
      </c>
      <c r="J183" s="454">
        <f>I183*F183</f>
        <v>0</v>
      </c>
      <c r="K183" s="401"/>
      <c r="L183" s="454"/>
      <c r="M183" s="454">
        <f>L183+J183+H183</f>
        <v>0</v>
      </c>
      <c r="N183" s="569"/>
      <c r="O183" s="572"/>
    </row>
    <row r="184" spans="1:15" s="570" customFormat="1" ht="18" customHeight="1">
      <c r="A184" s="443"/>
      <c r="B184" s="322" t="s">
        <v>289</v>
      </c>
      <c r="C184" s="2" t="s">
        <v>290</v>
      </c>
      <c r="D184" s="9" t="s">
        <v>291</v>
      </c>
      <c r="E184" s="624">
        <f>13*0.001</f>
        <v>1.3000000000000001E-2</v>
      </c>
      <c r="F184" s="533">
        <f>F182*E184</f>
        <v>0.11388000000000001</v>
      </c>
      <c r="G184" s="401"/>
      <c r="H184" s="454"/>
      <c r="I184" s="401"/>
      <c r="J184" s="454"/>
      <c r="K184" s="401">
        <v>0</v>
      </c>
      <c r="L184" s="454">
        <f>K184*F184</f>
        <v>0</v>
      </c>
      <c r="M184" s="454">
        <f>L184+J184+H184</f>
        <v>0</v>
      </c>
      <c r="N184" s="569"/>
      <c r="O184" s="8"/>
    </row>
    <row r="185" spans="1:15" s="12" customFormat="1" ht="36" customHeight="1">
      <c r="A185" s="9">
        <f>A182+1</f>
        <v>9</v>
      </c>
      <c r="B185" s="485" t="s">
        <v>292</v>
      </c>
      <c r="C185" s="10" t="s">
        <v>315</v>
      </c>
      <c r="D185" s="525" t="s">
        <v>284</v>
      </c>
      <c r="E185" s="628"/>
      <c r="F185" s="634">
        <f>(9.5+48+8.5+80)*0.05</f>
        <v>7.3000000000000007</v>
      </c>
      <c r="G185" s="401"/>
      <c r="H185" s="454"/>
      <c r="I185" s="401"/>
      <c r="J185" s="454"/>
      <c r="K185" s="401"/>
      <c r="L185" s="454"/>
      <c r="M185" s="454"/>
      <c r="N185" s="573"/>
    </row>
    <row r="186" spans="1:15" s="8" customFormat="1" ht="18" customHeight="1">
      <c r="A186" s="443"/>
      <c r="B186" s="9"/>
      <c r="C186" s="2" t="s">
        <v>8</v>
      </c>
      <c r="D186" s="465" t="str">
        <f>D185</f>
        <v>m3</v>
      </c>
      <c r="E186" s="535">
        <v>1</v>
      </c>
      <c r="F186" s="533">
        <f>E186*F185</f>
        <v>7.3000000000000007</v>
      </c>
      <c r="G186" s="401"/>
      <c r="H186" s="454"/>
      <c r="I186" s="401">
        <v>0</v>
      </c>
      <c r="J186" s="454">
        <f>I186*F186</f>
        <v>0</v>
      </c>
      <c r="K186" s="401"/>
      <c r="L186" s="454"/>
      <c r="M186" s="454">
        <f>L186+J186+H186</f>
        <v>0</v>
      </c>
      <c r="N186" s="75"/>
    </row>
    <row r="187" spans="1:15" s="8" customFormat="1" ht="18" customHeight="1">
      <c r="A187" s="443"/>
      <c r="B187" s="325" t="s">
        <v>319</v>
      </c>
      <c r="C187" s="523" t="s">
        <v>320</v>
      </c>
      <c r="D187" s="443" t="s">
        <v>249</v>
      </c>
      <c r="E187" s="532">
        <v>1.02</v>
      </c>
      <c r="F187" s="533">
        <f>E187*F185</f>
        <v>7.4460000000000006</v>
      </c>
      <c r="G187" s="401">
        <v>0</v>
      </c>
      <c r="H187" s="454">
        <f>G187*F187</f>
        <v>0</v>
      </c>
      <c r="I187" s="401"/>
      <c r="J187" s="454"/>
      <c r="K187" s="401"/>
      <c r="L187" s="454"/>
      <c r="M187" s="454">
        <f>L187+J187+H187</f>
        <v>0</v>
      </c>
      <c r="N187" s="75"/>
    </row>
    <row r="188" spans="1:15" s="8" customFormat="1" ht="18" customHeight="1">
      <c r="A188" s="443"/>
      <c r="B188" s="9"/>
      <c r="C188" s="2" t="s">
        <v>24</v>
      </c>
      <c r="D188" s="9" t="s">
        <v>2</v>
      </c>
      <c r="E188" s="535">
        <v>0.62</v>
      </c>
      <c r="F188" s="533">
        <f>F185*E188</f>
        <v>4.5260000000000007</v>
      </c>
      <c r="G188" s="401">
        <v>0</v>
      </c>
      <c r="H188" s="454">
        <f>G188*F188</f>
        <v>0</v>
      </c>
      <c r="I188" s="401"/>
      <c r="J188" s="454"/>
      <c r="K188" s="401"/>
      <c r="L188" s="454"/>
      <c r="M188" s="454">
        <f>L188+J188+H188</f>
        <v>0</v>
      </c>
      <c r="N188" s="75"/>
    </row>
    <row r="189" spans="1:15" s="12" customFormat="1" ht="36" customHeight="1">
      <c r="A189" s="9">
        <f>A185+1</f>
        <v>10</v>
      </c>
      <c r="B189" s="485" t="s">
        <v>321</v>
      </c>
      <c r="C189" s="10" t="s">
        <v>324</v>
      </c>
      <c r="D189" s="525" t="s">
        <v>284</v>
      </c>
      <c r="E189" s="628"/>
      <c r="F189" s="634">
        <f>F141</f>
        <v>12</v>
      </c>
      <c r="G189" s="401"/>
      <c r="H189" s="454"/>
      <c r="I189" s="401"/>
      <c r="J189" s="454"/>
      <c r="K189" s="401"/>
      <c r="L189" s="454"/>
      <c r="M189" s="454"/>
      <c r="N189" s="573"/>
    </row>
    <row r="190" spans="1:15" s="8" customFormat="1" ht="17.25" customHeight="1">
      <c r="A190" s="443"/>
      <c r="B190" s="9"/>
      <c r="C190" s="2" t="s">
        <v>8</v>
      </c>
      <c r="D190" s="443" t="s">
        <v>249</v>
      </c>
      <c r="E190" s="535">
        <v>1</v>
      </c>
      <c r="F190" s="533">
        <f>E190*F189</f>
        <v>12</v>
      </c>
      <c r="G190" s="401"/>
      <c r="H190" s="454"/>
      <c r="I190" s="401">
        <v>0</v>
      </c>
      <c r="J190" s="454">
        <f>I190*F190</f>
        <v>0</v>
      </c>
      <c r="K190" s="401"/>
      <c r="L190" s="454"/>
      <c r="M190" s="454">
        <f>L190+J190+H190</f>
        <v>0</v>
      </c>
      <c r="N190" s="75"/>
    </row>
    <row r="191" spans="1:15" s="36" customFormat="1" ht="17.25" customHeight="1">
      <c r="A191" s="469"/>
      <c r="B191" s="576" t="s">
        <v>299</v>
      </c>
      <c r="C191" s="523" t="s">
        <v>323</v>
      </c>
      <c r="D191" s="552" t="s">
        <v>4</v>
      </c>
      <c r="E191" s="635">
        <v>1.03</v>
      </c>
      <c r="F191" s="636">
        <f>(F189*120)*E191/1000</f>
        <v>1.4832000000000001</v>
      </c>
      <c r="G191" s="505">
        <v>0</v>
      </c>
      <c r="H191" s="454">
        <f>G191*F191</f>
        <v>0</v>
      </c>
      <c r="I191" s="401"/>
      <c r="J191" s="454"/>
      <c r="K191" s="401"/>
      <c r="L191" s="454"/>
      <c r="M191" s="454">
        <f>L191+J191+H191</f>
        <v>0</v>
      </c>
      <c r="N191" s="591"/>
    </row>
    <row r="192" spans="1:15" s="8" customFormat="1" ht="17.25" customHeight="1">
      <c r="A192" s="443"/>
      <c r="B192" s="566" t="s">
        <v>301</v>
      </c>
      <c r="C192" s="2" t="s">
        <v>322</v>
      </c>
      <c r="D192" s="443" t="s">
        <v>249</v>
      </c>
      <c r="E192" s="532">
        <v>1.0149999999999999</v>
      </c>
      <c r="F192" s="533">
        <f>E192*F189</f>
        <v>12.18</v>
      </c>
      <c r="G192" s="401">
        <v>0</v>
      </c>
      <c r="H192" s="454">
        <f>G192*F192</f>
        <v>0</v>
      </c>
      <c r="I192" s="401"/>
      <c r="J192" s="454"/>
      <c r="K192" s="401"/>
      <c r="L192" s="454"/>
      <c r="M192" s="454">
        <f t="shared" ref="M192:M195" si="18">L192+J192+H192</f>
        <v>0</v>
      </c>
      <c r="N192" s="75"/>
    </row>
    <row r="193" spans="1:15" s="8" customFormat="1" ht="17.25" customHeight="1">
      <c r="A193" s="443"/>
      <c r="B193" s="577" t="s">
        <v>303</v>
      </c>
      <c r="C193" s="523" t="s">
        <v>304</v>
      </c>
      <c r="D193" s="443" t="s">
        <v>145</v>
      </c>
      <c r="E193" s="624">
        <f>7.54/100</f>
        <v>7.5399999999999995E-2</v>
      </c>
      <c r="F193" s="533">
        <f>E193*F189</f>
        <v>0.90479999999999994</v>
      </c>
      <c r="G193" s="505">
        <v>0</v>
      </c>
      <c r="H193" s="454">
        <f>G193*F193</f>
        <v>0</v>
      </c>
      <c r="I193" s="401"/>
      <c r="J193" s="454"/>
      <c r="K193" s="401"/>
      <c r="L193" s="454"/>
      <c r="M193" s="454">
        <f t="shared" si="18"/>
        <v>0</v>
      </c>
      <c r="N193" s="75"/>
    </row>
    <row r="194" spans="1:15" s="103" customFormat="1" ht="17.25" customHeight="1">
      <c r="A194" s="592"/>
      <c r="B194" s="469" t="s">
        <v>305</v>
      </c>
      <c r="C194" s="2" t="s">
        <v>306</v>
      </c>
      <c r="D194" s="443" t="s">
        <v>249</v>
      </c>
      <c r="E194" s="624">
        <f>0.08/100</f>
        <v>8.0000000000000004E-4</v>
      </c>
      <c r="F194" s="533">
        <f>E194*F189</f>
        <v>9.6000000000000009E-3</v>
      </c>
      <c r="G194" s="505">
        <v>0</v>
      </c>
      <c r="H194" s="454">
        <f>G194*F194</f>
        <v>0</v>
      </c>
      <c r="I194" s="401"/>
      <c r="J194" s="454"/>
      <c r="K194" s="401"/>
      <c r="L194" s="454"/>
      <c r="M194" s="454">
        <f t="shared" si="18"/>
        <v>0</v>
      </c>
      <c r="N194" s="593"/>
      <c r="O194" s="579"/>
    </row>
    <row r="195" spans="1:15" s="8" customFormat="1" ht="17.25" customHeight="1">
      <c r="A195" s="443"/>
      <c r="B195" s="9"/>
      <c r="C195" s="2" t="s">
        <v>24</v>
      </c>
      <c r="D195" s="9" t="s">
        <v>2</v>
      </c>
      <c r="E195" s="535">
        <f>7/100</f>
        <v>7.0000000000000007E-2</v>
      </c>
      <c r="F195" s="533">
        <f>F189*E195</f>
        <v>0.84000000000000008</v>
      </c>
      <c r="G195" s="401">
        <v>0</v>
      </c>
      <c r="H195" s="454">
        <f>G195*F195</f>
        <v>0</v>
      </c>
      <c r="I195" s="401"/>
      <c r="J195" s="454"/>
      <c r="K195" s="401"/>
      <c r="L195" s="454"/>
      <c r="M195" s="454">
        <f t="shared" si="18"/>
        <v>0</v>
      </c>
      <c r="N195" s="75"/>
    </row>
    <row r="196" spans="1:15" s="43" customFormat="1" ht="69" customHeight="1">
      <c r="A196" s="543">
        <f>A189+1</f>
        <v>11</v>
      </c>
      <c r="B196" s="251" t="s">
        <v>193</v>
      </c>
      <c r="C196" s="71" t="s">
        <v>274</v>
      </c>
      <c r="D196" s="578" t="s">
        <v>144</v>
      </c>
      <c r="E196" s="605"/>
      <c r="F196" s="445">
        <v>28</v>
      </c>
      <c r="G196" s="401"/>
      <c r="H196" s="401"/>
      <c r="I196" s="401"/>
      <c r="J196" s="401"/>
      <c r="K196" s="401"/>
      <c r="L196" s="401"/>
      <c r="M196" s="402"/>
      <c r="N196" s="111"/>
      <c r="O196" s="142"/>
    </row>
    <row r="197" spans="1:15" s="36" customFormat="1" ht="17.25" customHeight="1">
      <c r="A197" s="546"/>
      <c r="B197" s="252"/>
      <c r="C197" s="413" t="s">
        <v>164</v>
      </c>
      <c r="D197" s="552" t="str">
        <f>D196</f>
        <v>m2</v>
      </c>
      <c r="E197" s="605">
        <v>1</v>
      </c>
      <c r="F197" s="401">
        <f>F196*E197</f>
        <v>28</v>
      </c>
      <c r="G197" s="401"/>
      <c r="H197" s="401"/>
      <c r="I197" s="401">
        <v>0</v>
      </c>
      <c r="J197" s="401">
        <f>I197*F197</f>
        <v>0</v>
      </c>
      <c r="K197" s="401"/>
      <c r="L197" s="401"/>
      <c r="M197" s="402">
        <f t="shared" ref="M197:M200" si="19">L197+J197+H197</f>
        <v>0</v>
      </c>
      <c r="N197" s="111"/>
      <c r="O197" s="141">
        <v>5</v>
      </c>
    </row>
    <row r="198" spans="1:15" s="36" customFormat="1" ht="18" customHeight="1">
      <c r="A198" s="546"/>
      <c r="B198" s="252"/>
      <c r="C198" s="32" t="s">
        <v>275</v>
      </c>
      <c r="D198" s="552" t="s">
        <v>13</v>
      </c>
      <c r="E198" s="605">
        <f>59*0.01</f>
        <v>0.59</v>
      </c>
      <c r="F198" s="401">
        <f>E198*F196</f>
        <v>16.52</v>
      </c>
      <c r="G198" s="401">
        <v>0</v>
      </c>
      <c r="H198" s="401">
        <f>G198*F198</f>
        <v>0</v>
      </c>
      <c r="I198" s="401"/>
      <c r="J198" s="401"/>
      <c r="K198" s="401"/>
      <c r="L198" s="401"/>
      <c r="M198" s="402">
        <f t="shared" si="19"/>
        <v>0</v>
      </c>
      <c r="N198" s="111"/>
      <c r="O198" s="141"/>
    </row>
    <row r="199" spans="1:15" s="36" customFormat="1" ht="17.25" customHeight="1">
      <c r="A199" s="546"/>
      <c r="B199" s="252" t="s">
        <v>197</v>
      </c>
      <c r="C199" s="32" t="s">
        <v>198</v>
      </c>
      <c r="D199" s="552" t="s">
        <v>13</v>
      </c>
      <c r="E199" s="608">
        <f>15*0.01</f>
        <v>0.15</v>
      </c>
      <c r="F199" s="401">
        <f>E199*F196</f>
        <v>4.2</v>
      </c>
      <c r="G199" s="401">
        <v>0</v>
      </c>
      <c r="H199" s="401">
        <f>G199*F199</f>
        <v>0</v>
      </c>
      <c r="I199" s="401"/>
      <c r="J199" s="401"/>
      <c r="K199" s="401"/>
      <c r="L199" s="401"/>
      <c r="M199" s="402">
        <f t="shared" si="19"/>
        <v>0</v>
      </c>
      <c r="N199" s="111"/>
      <c r="O199" s="141"/>
    </row>
    <row r="200" spans="1:15" ht="18" customHeight="1">
      <c r="A200" s="547"/>
      <c r="B200" s="252"/>
      <c r="C200" s="2" t="s">
        <v>165</v>
      </c>
      <c r="D200" s="552" t="s">
        <v>2</v>
      </c>
      <c r="E200" s="612">
        <f>0.34/100</f>
        <v>3.4000000000000002E-3</v>
      </c>
      <c r="F200" s="401">
        <f>E200*F196</f>
        <v>9.5200000000000007E-2</v>
      </c>
      <c r="G200" s="401">
        <v>0</v>
      </c>
      <c r="H200" s="401">
        <f>G200*F200</f>
        <v>0</v>
      </c>
      <c r="I200" s="401"/>
      <c r="J200" s="401"/>
      <c r="K200" s="401"/>
      <c r="L200" s="401"/>
      <c r="M200" s="402">
        <f t="shared" si="19"/>
        <v>0</v>
      </c>
      <c r="N200" s="197"/>
      <c r="O200" s="337"/>
    </row>
    <row r="201" spans="1:15" s="12" customFormat="1" ht="36" customHeight="1">
      <c r="A201" s="552">
        <f>A196+1</f>
        <v>12</v>
      </c>
      <c r="B201" s="322" t="s">
        <v>276</v>
      </c>
      <c r="C201" s="10" t="s">
        <v>278</v>
      </c>
      <c r="D201" s="525" t="s">
        <v>144</v>
      </c>
      <c r="E201" s="605"/>
      <c r="F201" s="445">
        <f>(2.5*4*0.063*3.14)*1.2</f>
        <v>2.37384</v>
      </c>
      <c r="G201" s="401"/>
      <c r="H201" s="401"/>
      <c r="I201" s="401"/>
      <c r="J201" s="401"/>
      <c r="K201" s="401"/>
      <c r="L201" s="401"/>
      <c r="M201" s="402"/>
    </row>
    <row r="202" spans="1:15" s="8" customFormat="1" ht="18" customHeight="1">
      <c r="A202" s="443"/>
      <c r="B202" s="444"/>
      <c r="C202" s="523" t="s">
        <v>8</v>
      </c>
      <c r="D202" s="465" t="str">
        <f>D201</f>
        <v>m2</v>
      </c>
      <c r="E202" s="605">
        <v>1</v>
      </c>
      <c r="F202" s="401">
        <f>F201*E202</f>
        <v>2.37384</v>
      </c>
      <c r="G202" s="401"/>
      <c r="H202" s="401"/>
      <c r="I202" s="401">
        <v>0</v>
      </c>
      <c r="J202" s="401">
        <f>I202*F202</f>
        <v>0</v>
      </c>
      <c r="K202" s="401"/>
      <c r="L202" s="401"/>
      <c r="M202" s="402">
        <f>L202+J202+H202</f>
        <v>0</v>
      </c>
    </row>
    <row r="203" spans="1:15" s="13" customFormat="1" ht="18" customHeight="1">
      <c r="A203" s="9"/>
      <c r="B203" s="325"/>
      <c r="C203" s="553" t="s">
        <v>279</v>
      </c>
      <c r="D203" s="443" t="s">
        <v>13</v>
      </c>
      <c r="E203" s="605">
        <v>0.246</v>
      </c>
      <c r="F203" s="401">
        <f>E203*F201</f>
        <v>0.58396464000000003</v>
      </c>
      <c r="G203" s="401">
        <v>0</v>
      </c>
      <c r="H203" s="401">
        <f>G203*F203</f>
        <v>0</v>
      </c>
      <c r="I203" s="401"/>
      <c r="J203" s="401"/>
      <c r="K203" s="401"/>
      <c r="L203" s="401">
        <f>K203*F203</f>
        <v>0</v>
      </c>
      <c r="M203" s="402">
        <f>L203+J203+H203</f>
        <v>0</v>
      </c>
    </row>
    <row r="204" spans="1:15" s="13" customFormat="1" ht="18" customHeight="1">
      <c r="A204" s="9"/>
      <c r="B204" s="325"/>
      <c r="C204" s="553" t="s">
        <v>277</v>
      </c>
      <c r="D204" s="443" t="s">
        <v>13</v>
      </c>
      <c r="E204" s="605">
        <v>2.7E-2</v>
      </c>
      <c r="F204" s="401">
        <f>E204*F201</f>
        <v>6.409368E-2</v>
      </c>
      <c r="G204" s="401">
        <v>0</v>
      </c>
      <c r="H204" s="401">
        <f>G204*F204</f>
        <v>0</v>
      </c>
      <c r="I204" s="401"/>
      <c r="J204" s="401"/>
      <c r="K204" s="401"/>
      <c r="L204" s="401">
        <f>K204*F204</f>
        <v>0</v>
      </c>
      <c r="M204" s="402">
        <f>L204+J204+H204</f>
        <v>0</v>
      </c>
    </row>
    <row r="205" spans="1:15" s="8" customFormat="1" ht="18" customHeight="1">
      <c r="A205" s="443"/>
      <c r="B205" s="325"/>
      <c r="C205" s="2" t="s">
        <v>24</v>
      </c>
      <c r="D205" s="9" t="s">
        <v>2</v>
      </c>
      <c r="E205" s="605">
        <v>1.9E-3</v>
      </c>
      <c r="F205" s="401">
        <f>F201*E205</f>
        <v>4.5102959999999996E-3</v>
      </c>
      <c r="G205" s="401">
        <v>0</v>
      </c>
      <c r="H205" s="401">
        <f>G205*F205</f>
        <v>0</v>
      </c>
      <c r="I205" s="401"/>
      <c r="J205" s="401"/>
      <c r="K205" s="401"/>
      <c r="L205" s="401">
        <f>K205*F205</f>
        <v>0</v>
      </c>
      <c r="M205" s="402">
        <f>L205+J205+H205</f>
        <v>0</v>
      </c>
    </row>
    <row r="206" spans="1:15" s="43" customFormat="1" ht="21" customHeight="1">
      <c r="A206" s="543">
        <f>A201+1</f>
        <v>13</v>
      </c>
      <c r="B206" s="251" t="s">
        <v>193</v>
      </c>
      <c r="C206" s="71" t="s">
        <v>280</v>
      </c>
      <c r="D206" s="578" t="s">
        <v>144</v>
      </c>
      <c r="E206" s="605"/>
      <c r="F206" s="445">
        <f>(0.6+0.4)*2*0.8*4</f>
        <v>6.4</v>
      </c>
      <c r="G206" s="401"/>
      <c r="H206" s="401"/>
      <c r="I206" s="401"/>
      <c r="J206" s="401"/>
      <c r="K206" s="401"/>
      <c r="L206" s="401"/>
      <c r="M206" s="402"/>
      <c r="N206" s="111"/>
      <c r="O206" s="142"/>
    </row>
    <row r="207" spans="1:15" s="8" customFormat="1" ht="18" customHeight="1">
      <c r="A207" s="443"/>
      <c r="B207" s="444"/>
      <c r="C207" s="523" t="s">
        <v>8</v>
      </c>
      <c r="D207" s="465" t="str">
        <f>D206</f>
        <v>m2</v>
      </c>
      <c r="E207" s="605">
        <v>1</v>
      </c>
      <c r="F207" s="401">
        <f>F206*E207</f>
        <v>6.4</v>
      </c>
      <c r="G207" s="401"/>
      <c r="H207" s="401"/>
      <c r="I207" s="401">
        <v>0</v>
      </c>
      <c r="J207" s="401">
        <f>I207*F207</f>
        <v>0</v>
      </c>
      <c r="K207" s="401"/>
      <c r="L207" s="401"/>
      <c r="M207" s="402">
        <f>L207+J207+H207</f>
        <v>0</v>
      </c>
    </row>
    <row r="208" spans="1:15" s="13" customFormat="1" ht="18" customHeight="1">
      <c r="A208" s="9"/>
      <c r="B208" s="325"/>
      <c r="C208" s="553" t="s">
        <v>279</v>
      </c>
      <c r="D208" s="443" t="s">
        <v>13</v>
      </c>
      <c r="E208" s="605">
        <v>0.246</v>
      </c>
      <c r="F208" s="401">
        <f>E208*F206</f>
        <v>1.5744</v>
      </c>
      <c r="G208" s="401">
        <v>0</v>
      </c>
      <c r="H208" s="401">
        <f>G208*F208</f>
        <v>0</v>
      </c>
      <c r="I208" s="401"/>
      <c r="J208" s="401"/>
      <c r="K208" s="401"/>
      <c r="L208" s="401">
        <f>K208*F208</f>
        <v>0</v>
      </c>
      <c r="M208" s="402">
        <f>L208+J208+H208</f>
        <v>0</v>
      </c>
    </row>
    <row r="209" spans="1:16362" s="13" customFormat="1" ht="18" customHeight="1">
      <c r="A209" s="9"/>
      <c r="B209" s="325"/>
      <c r="C209" s="553" t="s">
        <v>277</v>
      </c>
      <c r="D209" s="443" t="s">
        <v>13</v>
      </c>
      <c r="E209" s="605">
        <v>2.7E-2</v>
      </c>
      <c r="F209" s="401">
        <f>E209*F206</f>
        <v>0.17280000000000001</v>
      </c>
      <c r="G209" s="401">
        <v>0</v>
      </c>
      <c r="H209" s="401">
        <f>G209*F209</f>
        <v>0</v>
      </c>
      <c r="I209" s="401"/>
      <c r="J209" s="401"/>
      <c r="K209" s="401"/>
      <c r="L209" s="401">
        <f>K209*F209</f>
        <v>0</v>
      </c>
      <c r="M209" s="402">
        <f>L209+J209+H209</f>
        <v>0</v>
      </c>
    </row>
    <row r="210" spans="1:16362" s="8" customFormat="1" ht="18" customHeight="1">
      <c r="A210" s="443"/>
      <c r="B210" s="325"/>
      <c r="C210" s="2" t="s">
        <v>24</v>
      </c>
      <c r="D210" s="9" t="s">
        <v>2</v>
      </c>
      <c r="E210" s="605">
        <v>1.9E-3</v>
      </c>
      <c r="F210" s="401">
        <f>F206*E210</f>
        <v>1.2160000000000001E-2</v>
      </c>
      <c r="G210" s="401">
        <v>0</v>
      </c>
      <c r="H210" s="401">
        <f>G210*F210</f>
        <v>0</v>
      </c>
      <c r="I210" s="401"/>
      <c r="J210" s="401"/>
      <c r="K210" s="401"/>
      <c r="L210" s="401">
        <f>K210*F210</f>
        <v>0</v>
      </c>
      <c r="M210" s="402">
        <f>L210+J210+H210</f>
        <v>0</v>
      </c>
    </row>
    <row r="211" spans="1:16362" s="12" customFormat="1" ht="45" customHeight="1">
      <c r="A211" s="552">
        <f>A206+1</f>
        <v>14</v>
      </c>
      <c r="B211" s="485" t="s">
        <v>276</v>
      </c>
      <c r="C211" s="10" t="s">
        <v>350</v>
      </c>
      <c r="D211" s="525" t="s">
        <v>144</v>
      </c>
      <c r="E211" s="605"/>
      <c r="F211" s="445">
        <v>27</v>
      </c>
      <c r="G211" s="401"/>
      <c r="H211" s="401"/>
      <c r="I211" s="401"/>
      <c r="J211" s="401"/>
      <c r="K211" s="401"/>
      <c r="L211" s="401"/>
      <c r="M211" s="402"/>
    </row>
    <row r="212" spans="1:16362" s="8" customFormat="1" ht="18" customHeight="1">
      <c r="A212" s="443"/>
      <c r="B212" s="443"/>
      <c r="C212" s="523" t="s">
        <v>8</v>
      </c>
      <c r="D212" s="465" t="str">
        <f>D211</f>
        <v>m2</v>
      </c>
      <c r="E212" s="605">
        <v>1</v>
      </c>
      <c r="F212" s="401">
        <f>F211*E212</f>
        <v>27</v>
      </c>
      <c r="G212" s="401"/>
      <c r="H212" s="401"/>
      <c r="I212" s="401">
        <v>0</v>
      </c>
      <c r="J212" s="401">
        <f>I212*F212</f>
        <v>0</v>
      </c>
      <c r="K212" s="401"/>
      <c r="L212" s="401"/>
      <c r="M212" s="402">
        <f>L212+J212+H212</f>
        <v>0</v>
      </c>
    </row>
    <row r="213" spans="1:16362" s="13" customFormat="1" ht="18" customHeight="1">
      <c r="A213" s="9"/>
      <c r="B213" s="9"/>
      <c r="C213" s="553" t="s">
        <v>279</v>
      </c>
      <c r="D213" s="443" t="s">
        <v>13</v>
      </c>
      <c r="E213" s="605">
        <v>0.246</v>
      </c>
      <c r="F213" s="401">
        <f>E213*F211</f>
        <v>6.6419999999999995</v>
      </c>
      <c r="G213" s="401">
        <v>0</v>
      </c>
      <c r="H213" s="401">
        <f>G213*F213</f>
        <v>0</v>
      </c>
      <c r="I213" s="401"/>
      <c r="J213" s="401"/>
      <c r="K213" s="401"/>
      <c r="L213" s="401">
        <f>K213*F213</f>
        <v>0</v>
      </c>
      <c r="M213" s="402">
        <f>L213+J213+H213</f>
        <v>0</v>
      </c>
    </row>
    <row r="214" spans="1:16362" s="13" customFormat="1" ht="18" customHeight="1">
      <c r="A214" s="9"/>
      <c r="B214" s="9"/>
      <c r="C214" s="553" t="s">
        <v>277</v>
      </c>
      <c r="D214" s="443" t="s">
        <v>13</v>
      </c>
      <c r="E214" s="605">
        <v>2.7E-2</v>
      </c>
      <c r="F214" s="401">
        <f>E214*F211</f>
        <v>0.72899999999999998</v>
      </c>
      <c r="G214" s="401">
        <v>0</v>
      </c>
      <c r="H214" s="401">
        <f>G214*F214</f>
        <v>0</v>
      </c>
      <c r="I214" s="401"/>
      <c r="J214" s="401"/>
      <c r="K214" s="401"/>
      <c r="L214" s="401">
        <f>K214*F214</f>
        <v>0</v>
      </c>
      <c r="M214" s="402">
        <f>L214+J214+H214</f>
        <v>0</v>
      </c>
    </row>
    <row r="215" spans="1:16362" s="8" customFormat="1" ht="18" customHeight="1">
      <c r="A215" s="443"/>
      <c r="B215" s="9"/>
      <c r="C215" s="2" t="s">
        <v>24</v>
      </c>
      <c r="D215" s="9" t="s">
        <v>2</v>
      </c>
      <c r="E215" s="605">
        <v>1.9E-3</v>
      </c>
      <c r="F215" s="401">
        <f>F211*E215</f>
        <v>5.1299999999999998E-2</v>
      </c>
      <c r="G215" s="401">
        <v>0</v>
      </c>
      <c r="H215" s="401">
        <f>G215*F215</f>
        <v>0</v>
      </c>
      <c r="I215" s="401"/>
      <c r="J215" s="401"/>
      <c r="K215" s="401"/>
      <c r="L215" s="401">
        <f>K215*F215</f>
        <v>0</v>
      </c>
      <c r="M215" s="402">
        <f>L215+J215+H215</f>
        <v>0</v>
      </c>
    </row>
    <row r="216" spans="1:16362" s="368" customFormat="1" ht="19.5" customHeight="1">
      <c r="A216" s="545"/>
      <c r="B216" s="315"/>
      <c r="C216" s="506" t="s">
        <v>199</v>
      </c>
      <c r="D216" s="598"/>
      <c r="E216" s="611"/>
      <c r="F216" s="507"/>
      <c r="G216" s="512"/>
      <c r="H216" s="513"/>
      <c r="I216" s="513"/>
      <c r="J216" s="513"/>
      <c r="K216" s="513"/>
      <c r="L216" s="513"/>
      <c r="M216" s="514"/>
      <c r="N216" s="515"/>
      <c r="O216" s="516"/>
      <c r="P216" s="516"/>
      <c r="Q216" s="516"/>
      <c r="R216" s="516"/>
      <c r="S216" s="516"/>
      <c r="T216" s="516"/>
      <c r="U216" s="516"/>
      <c r="V216" s="516"/>
      <c r="W216" s="516"/>
      <c r="X216" s="516"/>
      <c r="Y216" s="516"/>
      <c r="Z216" s="516"/>
      <c r="AA216" s="516"/>
      <c r="AB216" s="516"/>
      <c r="AC216" s="516"/>
      <c r="AD216" s="516"/>
      <c r="AE216" s="516"/>
      <c r="AF216" s="516"/>
      <c r="AG216" s="516"/>
      <c r="AH216" s="516"/>
      <c r="AI216" s="516"/>
      <c r="AJ216" s="516"/>
      <c r="AK216" s="516"/>
      <c r="AL216" s="516"/>
      <c r="AM216" s="516"/>
      <c r="AN216" s="516"/>
      <c r="AO216" s="516"/>
      <c r="AP216" s="516"/>
      <c r="AQ216" s="516"/>
      <c r="AR216" s="516"/>
      <c r="AS216" s="516"/>
      <c r="AT216" s="516"/>
      <c r="AU216" s="516"/>
      <c r="AV216" s="516"/>
      <c r="AW216" s="516"/>
      <c r="AX216" s="516"/>
      <c r="AY216" s="516"/>
      <c r="AZ216" s="516"/>
      <c r="BA216" s="516"/>
      <c r="BB216" s="516"/>
      <c r="BC216" s="516"/>
      <c r="BD216" s="516"/>
      <c r="BE216" s="516"/>
      <c r="BF216" s="516"/>
      <c r="BG216" s="516"/>
      <c r="BH216" s="516"/>
      <c r="BI216" s="516"/>
      <c r="BJ216" s="516"/>
      <c r="BK216" s="516"/>
      <c r="BL216" s="516"/>
      <c r="BM216" s="516"/>
      <c r="BN216" s="516"/>
      <c r="BO216" s="516"/>
      <c r="BP216" s="516"/>
      <c r="BQ216" s="516"/>
      <c r="BR216" s="516"/>
      <c r="BS216" s="516"/>
      <c r="BT216" s="516"/>
      <c r="BU216" s="516"/>
      <c r="BV216" s="516"/>
      <c r="BW216" s="516"/>
      <c r="BX216" s="516"/>
      <c r="BY216" s="516"/>
      <c r="BZ216" s="516"/>
      <c r="CA216" s="516"/>
      <c r="CB216" s="516"/>
      <c r="CC216" s="516"/>
      <c r="CD216" s="516"/>
      <c r="CE216" s="516"/>
      <c r="CF216" s="516"/>
      <c r="CG216" s="516"/>
      <c r="CH216" s="516"/>
      <c r="CI216" s="516"/>
      <c r="CJ216" s="516"/>
      <c r="CK216" s="516"/>
      <c r="CL216" s="516"/>
      <c r="CM216" s="516"/>
      <c r="CN216" s="516"/>
      <c r="CO216" s="516"/>
      <c r="CP216" s="516"/>
      <c r="CQ216" s="516"/>
      <c r="CR216" s="516"/>
      <c r="CS216" s="516"/>
      <c r="CT216" s="516"/>
      <c r="CU216" s="516"/>
      <c r="CV216" s="516"/>
      <c r="CW216" s="516"/>
      <c r="CX216" s="516"/>
      <c r="CY216" s="516"/>
      <c r="CZ216" s="516"/>
      <c r="DA216" s="516"/>
      <c r="DB216" s="516"/>
      <c r="DC216" s="516"/>
      <c r="DD216" s="516"/>
      <c r="DE216" s="516"/>
      <c r="DF216" s="516"/>
      <c r="DG216" s="516"/>
      <c r="DH216" s="516"/>
      <c r="DI216" s="516"/>
      <c r="DJ216" s="516"/>
      <c r="DK216" s="516"/>
      <c r="DL216" s="516"/>
      <c r="DM216" s="516"/>
      <c r="DN216" s="516"/>
      <c r="DO216" s="516"/>
      <c r="DP216" s="516"/>
      <c r="DQ216" s="516"/>
      <c r="DR216" s="516"/>
      <c r="DS216" s="516"/>
      <c r="DT216" s="516"/>
      <c r="DU216" s="516"/>
      <c r="DV216" s="516"/>
      <c r="DW216" s="516"/>
      <c r="DX216" s="516"/>
      <c r="DY216" s="516"/>
      <c r="DZ216" s="516"/>
      <c r="EA216" s="516"/>
      <c r="EB216" s="516"/>
      <c r="EC216" s="516"/>
      <c r="ED216" s="516"/>
      <c r="EE216" s="516"/>
      <c r="EF216" s="516"/>
      <c r="EG216" s="516"/>
      <c r="EH216" s="516"/>
      <c r="EI216" s="516"/>
      <c r="EJ216" s="516"/>
      <c r="EK216" s="516"/>
      <c r="EL216" s="516"/>
      <c r="EM216" s="516"/>
      <c r="EN216" s="516"/>
      <c r="EO216" s="516"/>
      <c r="EP216" s="516"/>
      <c r="EQ216" s="516"/>
      <c r="ER216" s="516"/>
      <c r="ES216" s="516"/>
      <c r="ET216" s="516"/>
      <c r="EU216" s="516"/>
      <c r="EV216" s="516"/>
      <c r="EW216" s="516"/>
      <c r="EX216" s="516"/>
      <c r="EY216" s="516"/>
      <c r="EZ216" s="516"/>
      <c r="FA216" s="516"/>
      <c r="FB216" s="516"/>
      <c r="FC216" s="516"/>
      <c r="FD216" s="516"/>
      <c r="FE216" s="516"/>
      <c r="FF216" s="516"/>
      <c r="FG216" s="516"/>
      <c r="FH216" s="516"/>
      <c r="FI216" s="516"/>
      <c r="FJ216" s="516"/>
      <c r="FK216" s="516"/>
      <c r="FL216" s="516"/>
      <c r="FM216" s="516"/>
      <c r="FN216" s="516"/>
      <c r="FO216" s="516"/>
      <c r="FP216" s="516"/>
      <c r="FQ216" s="516"/>
      <c r="FR216" s="516"/>
      <c r="FS216" s="516"/>
      <c r="FT216" s="516"/>
      <c r="FU216" s="516"/>
      <c r="FV216" s="516"/>
      <c r="FW216" s="516"/>
      <c r="FX216" s="516"/>
      <c r="FY216" s="516"/>
      <c r="FZ216" s="516"/>
      <c r="GA216" s="516"/>
      <c r="GB216" s="516"/>
      <c r="GC216" s="516"/>
      <c r="GD216" s="516"/>
      <c r="GE216" s="516"/>
      <c r="GF216" s="516"/>
      <c r="GG216" s="516"/>
      <c r="GH216" s="516"/>
      <c r="GI216" s="516"/>
      <c r="GJ216" s="516"/>
      <c r="GK216" s="516"/>
      <c r="GL216" s="516"/>
      <c r="GM216" s="516"/>
      <c r="GN216" s="516"/>
      <c r="GO216" s="516"/>
      <c r="GP216" s="516"/>
      <c r="GQ216" s="516"/>
      <c r="GR216" s="516"/>
      <c r="GS216" s="516"/>
      <c r="GT216" s="516"/>
      <c r="GU216" s="516"/>
      <c r="GV216" s="516"/>
      <c r="GW216" s="516"/>
      <c r="GX216" s="516"/>
      <c r="GY216" s="516"/>
      <c r="GZ216" s="516"/>
      <c r="HA216" s="516"/>
      <c r="HB216" s="516"/>
      <c r="HC216" s="516"/>
      <c r="HD216" s="516"/>
      <c r="HE216" s="516"/>
      <c r="HF216" s="516"/>
      <c r="HG216" s="516"/>
      <c r="HH216" s="516"/>
      <c r="HI216" s="516"/>
      <c r="HJ216" s="516"/>
      <c r="HK216" s="516"/>
      <c r="HL216" s="516"/>
      <c r="HM216" s="516"/>
      <c r="HN216" s="516"/>
      <c r="HO216" s="516"/>
      <c r="HP216" s="516"/>
      <c r="HQ216" s="516"/>
      <c r="HR216" s="516"/>
      <c r="HS216" s="516"/>
      <c r="HT216" s="516"/>
      <c r="HU216" s="516"/>
      <c r="HV216" s="516"/>
      <c r="HW216" s="516"/>
      <c r="HX216" s="516"/>
      <c r="HY216" s="516"/>
      <c r="HZ216" s="516"/>
      <c r="IA216" s="516"/>
      <c r="IB216" s="516"/>
      <c r="IC216" s="516"/>
      <c r="ID216" s="516"/>
      <c r="IE216" s="516"/>
      <c r="IF216" s="516"/>
      <c r="IG216" s="516"/>
      <c r="IH216" s="516"/>
      <c r="II216" s="516"/>
      <c r="IJ216" s="516"/>
      <c r="IK216" s="516"/>
      <c r="IL216" s="516"/>
      <c r="IM216" s="516"/>
      <c r="IN216" s="516"/>
      <c r="IO216" s="516"/>
      <c r="IP216" s="516"/>
      <c r="IQ216" s="516"/>
      <c r="IR216" s="516"/>
      <c r="IS216" s="516"/>
      <c r="IT216" s="516"/>
      <c r="IU216" s="516"/>
      <c r="IV216" s="516"/>
      <c r="IW216" s="516"/>
      <c r="IX216" s="516"/>
      <c r="IY216" s="516"/>
      <c r="IZ216" s="516"/>
      <c r="JA216" s="516"/>
      <c r="JB216" s="516"/>
      <c r="JC216" s="516"/>
      <c r="JD216" s="516"/>
      <c r="JE216" s="516"/>
      <c r="JF216" s="516"/>
      <c r="JG216" s="516"/>
      <c r="JH216" s="516"/>
      <c r="JI216" s="516"/>
      <c r="JJ216" s="516"/>
      <c r="JK216" s="516"/>
      <c r="JL216" s="516"/>
      <c r="JM216" s="516"/>
      <c r="JN216" s="516"/>
      <c r="JO216" s="516"/>
      <c r="JP216" s="516"/>
      <c r="JQ216" s="516"/>
      <c r="JR216" s="516"/>
      <c r="JS216" s="516"/>
      <c r="JT216" s="516"/>
      <c r="JU216" s="516"/>
      <c r="JV216" s="516"/>
      <c r="JW216" s="516"/>
      <c r="JX216" s="516"/>
      <c r="JY216" s="516"/>
      <c r="JZ216" s="516"/>
      <c r="KA216" s="516"/>
      <c r="KB216" s="516"/>
      <c r="KC216" s="516"/>
      <c r="KD216" s="516"/>
      <c r="KE216" s="516"/>
      <c r="KF216" s="516"/>
      <c r="KG216" s="516"/>
      <c r="KH216" s="516"/>
      <c r="KI216" s="516"/>
      <c r="KJ216" s="516"/>
      <c r="KK216" s="516"/>
      <c r="KL216" s="516"/>
      <c r="KM216" s="516"/>
      <c r="KN216" s="516"/>
      <c r="KO216" s="516"/>
      <c r="KP216" s="516"/>
      <c r="KQ216" s="516"/>
      <c r="KR216" s="516"/>
      <c r="KS216" s="516"/>
      <c r="KT216" s="516"/>
      <c r="KU216" s="516"/>
      <c r="KV216" s="516"/>
      <c r="KW216" s="516"/>
      <c r="KX216" s="516"/>
      <c r="KY216" s="516"/>
      <c r="KZ216" s="516"/>
      <c r="LA216" s="516"/>
      <c r="LB216" s="516"/>
      <c r="LC216" s="516"/>
      <c r="LD216" s="516"/>
      <c r="LE216" s="516"/>
      <c r="LF216" s="516"/>
      <c r="LG216" s="516"/>
      <c r="LH216" s="516"/>
      <c r="LI216" s="516"/>
      <c r="LJ216" s="516"/>
      <c r="LK216" s="516"/>
      <c r="LL216" s="516"/>
      <c r="LM216" s="516"/>
      <c r="LN216" s="516"/>
      <c r="LO216" s="516"/>
      <c r="LP216" s="516"/>
      <c r="LQ216" s="516"/>
      <c r="LR216" s="516"/>
      <c r="LS216" s="516"/>
      <c r="LT216" s="516"/>
      <c r="LU216" s="516"/>
      <c r="LV216" s="516"/>
      <c r="LW216" s="516"/>
      <c r="LX216" s="516"/>
      <c r="LY216" s="516"/>
      <c r="LZ216" s="516"/>
      <c r="MA216" s="516"/>
      <c r="MB216" s="516"/>
      <c r="MC216" s="516"/>
      <c r="MD216" s="516"/>
      <c r="ME216" s="516"/>
      <c r="MF216" s="516"/>
      <c r="MG216" s="516"/>
      <c r="MH216" s="516"/>
      <c r="MI216" s="516"/>
      <c r="MJ216" s="516"/>
      <c r="MK216" s="516"/>
      <c r="ML216" s="516"/>
      <c r="MM216" s="516"/>
      <c r="MN216" s="516"/>
      <c r="MO216" s="516"/>
      <c r="MP216" s="516"/>
      <c r="MQ216" s="516"/>
      <c r="MR216" s="516"/>
      <c r="MS216" s="516"/>
      <c r="MT216" s="516"/>
      <c r="MU216" s="516"/>
      <c r="MV216" s="516"/>
      <c r="MW216" s="516"/>
      <c r="MX216" s="516"/>
      <c r="MY216" s="516"/>
      <c r="MZ216" s="516"/>
      <c r="NA216" s="516"/>
      <c r="NB216" s="516"/>
      <c r="NC216" s="516"/>
      <c r="ND216" s="516"/>
      <c r="NE216" s="516"/>
      <c r="NF216" s="516"/>
      <c r="NG216" s="516"/>
      <c r="NH216" s="516"/>
      <c r="NI216" s="516"/>
      <c r="NJ216" s="516"/>
      <c r="NK216" s="516"/>
      <c r="NL216" s="516"/>
      <c r="NM216" s="516"/>
      <c r="NN216" s="516"/>
      <c r="NO216" s="516"/>
      <c r="NP216" s="516"/>
      <c r="NQ216" s="516"/>
      <c r="NR216" s="516"/>
      <c r="NS216" s="516"/>
      <c r="NT216" s="516"/>
      <c r="NU216" s="516"/>
      <c r="NV216" s="516"/>
      <c r="NW216" s="516"/>
      <c r="NX216" s="516"/>
      <c r="NY216" s="516"/>
      <c r="NZ216" s="516"/>
      <c r="OA216" s="516"/>
      <c r="OB216" s="516"/>
      <c r="OC216" s="516"/>
      <c r="OD216" s="516"/>
      <c r="OE216" s="516"/>
      <c r="OF216" s="516"/>
      <c r="OG216" s="516"/>
      <c r="OH216" s="516"/>
      <c r="OI216" s="516"/>
      <c r="OJ216" s="516"/>
      <c r="OK216" s="516"/>
      <c r="OL216" s="516"/>
      <c r="OM216" s="516"/>
      <c r="ON216" s="516"/>
      <c r="OO216" s="516"/>
      <c r="OP216" s="516"/>
      <c r="OQ216" s="516"/>
      <c r="OR216" s="516"/>
      <c r="OS216" s="516"/>
      <c r="OT216" s="516"/>
      <c r="OU216" s="516"/>
      <c r="OV216" s="516"/>
      <c r="OW216" s="516"/>
      <c r="OX216" s="516"/>
      <c r="OY216" s="516"/>
      <c r="OZ216" s="516"/>
      <c r="PA216" s="516"/>
      <c r="PB216" s="516"/>
      <c r="PC216" s="516"/>
      <c r="PD216" s="516"/>
      <c r="PE216" s="516"/>
      <c r="PF216" s="516"/>
      <c r="PG216" s="516"/>
      <c r="PH216" s="516"/>
      <c r="PI216" s="516"/>
      <c r="PJ216" s="516"/>
      <c r="PK216" s="516"/>
      <c r="PL216" s="516"/>
      <c r="PM216" s="516"/>
      <c r="PN216" s="516"/>
      <c r="PO216" s="516"/>
      <c r="PP216" s="516"/>
      <c r="PQ216" s="516"/>
      <c r="PR216" s="516"/>
      <c r="PS216" s="516"/>
      <c r="PT216" s="516"/>
      <c r="PU216" s="516"/>
      <c r="PV216" s="516"/>
      <c r="PW216" s="516"/>
      <c r="PX216" s="516"/>
      <c r="PY216" s="516"/>
      <c r="PZ216" s="516"/>
      <c r="QA216" s="516"/>
      <c r="QB216" s="516"/>
      <c r="QC216" s="516"/>
      <c r="QD216" s="516"/>
      <c r="QE216" s="516"/>
      <c r="QF216" s="516"/>
      <c r="QG216" s="516"/>
      <c r="QH216" s="516"/>
      <c r="QI216" s="516"/>
      <c r="QJ216" s="516"/>
      <c r="QK216" s="516"/>
      <c r="QL216" s="516"/>
      <c r="QM216" s="516"/>
      <c r="QN216" s="516"/>
      <c r="QO216" s="516"/>
      <c r="QP216" s="516"/>
      <c r="QQ216" s="516"/>
      <c r="QR216" s="516"/>
      <c r="QS216" s="516"/>
      <c r="QT216" s="516"/>
      <c r="QU216" s="516"/>
      <c r="QV216" s="516"/>
      <c r="QW216" s="516"/>
      <c r="QX216" s="516"/>
      <c r="QY216" s="516"/>
      <c r="QZ216" s="516"/>
      <c r="RA216" s="516"/>
      <c r="RB216" s="516"/>
      <c r="RC216" s="516"/>
      <c r="RD216" s="516"/>
      <c r="RE216" s="516"/>
      <c r="RF216" s="516"/>
      <c r="RG216" s="516"/>
      <c r="RH216" s="516"/>
      <c r="RI216" s="516"/>
      <c r="RJ216" s="516"/>
      <c r="RK216" s="516"/>
      <c r="RL216" s="516"/>
      <c r="RM216" s="516"/>
      <c r="RN216" s="516"/>
      <c r="RO216" s="516"/>
      <c r="RP216" s="516"/>
      <c r="RQ216" s="516"/>
      <c r="RR216" s="516"/>
      <c r="RS216" s="516"/>
      <c r="RT216" s="516"/>
      <c r="RU216" s="516"/>
      <c r="RV216" s="516"/>
      <c r="RW216" s="516"/>
      <c r="RX216" s="516"/>
      <c r="RY216" s="516"/>
      <c r="RZ216" s="516"/>
      <c r="SA216" s="516"/>
      <c r="SB216" s="516"/>
      <c r="SC216" s="516"/>
      <c r="SD216" s="516"/>
      <c r="SE216" s="516"/>
      <c r="SF216" s="516"/>
      <c r="SG216" s="516"/>
      <c r="SH216" s="516"/>
      <c r="SI216" s="516"/>
      <c r="SJ216" s="516"/>
      <c r="SK216" s="516"/>
      <c r="SL216" s="516"/>
      <c r="SM216" s="516"/>
      <c r="SN216" s="516"/>
      <c r="SO216" s="516"/>
      <c r="SP216" s="516"/>
      <c r="SQ216" s="516"/>
      <c r="SR216" s="516"/>
      <c r="SS216" s="516"/>
      <c r="ST216" s="516"/>
      <c r="SU216" s="516"/>
      <c r="SV216" s="516"/>
      <c r="SW216" s="516"/>
      <c r="SX216" s="516"/>
      <c r="SY216" s="516"/>
      <c r="SZ216" s="516"/>
      <c r="TA216" s="516"/>
      <c r="TB216" s="516"/>
      <c r="TC216" s="516"/>
      <c r="TD216" s="516"/>
      <c r="TE216" s="516"/>
      <c r="TF216" s="516"/>
      <c r="TG216" s="516"/>
      <c r="TH216" s="516"/>
      <c r="TI216" s="516"/>
      <c r="TJ216" s="516"/>
      <c r="TK216" s="516"/>
      <c r="TL216" s="516"/>
      <c r="TM216" s="516"/>
      <c r="TN216" s="516"/>
      <c r="TO216" s="516"/>
      <c r="TP216" s="516"/>
      <c r="TQ216" s="516"/>
      <c r="TR216" s="516"/>
      <c r="TS216" s="516"/>
      <c r="TT216" s="516"/>
      <c r="TU216" s="516"/>
      <c r="TV216" s="516"/>
      <c r="TW216" s="516"/>
      <c r="TX216" s="516"/>
      <c r="TY216" s="516"/>
      <c r="TZ216" s="516"/>
      <c r="UA216" s="516"/>
      <c r="UB216" s="516"/>
      <c r="UC216" s="516"/>
      <c r="UD216" s="516"/>
      <c r="UE216" s="516"/>
      <c r="UF216" s="516"/>
      <c r="UG216" s="516"/>
      <c r="UH216" s="516"/>
      <c r="UI216" s="516"/>
      <c r="UJ216" s="516"/>
      <c r="UK216" s="516"/>
      <c r="UL216" s="516"/>
      <c r="UM216" s="516"/>
      <c r="UN216" s="516"/>
      <c r="UO216" s="516"/>
      <c r="UP216" s="516"/>
      <c r="UQ216" s="516"/>
      <c r="UR216" s="516"/>
      <c r="US216" s="516"/>
      <c r="UT216" s="516"/>
      <c r="UU216" s="516"/>
      <c r="UV216" s="516"/>
      <c r="UW216" s="516"/>
      <c r="UX216" s="516"/>
      <c r="UY216" s="516"/>
      <c r="UZ216" s="516"/>
      <c r="VA216" s="516"/>
      <c r="VB216" s="516"/>
      <c r="VC216" s="516"/>
      <c r="VD216" s="516"/>
      <c r="VE216" s="516"/>
      <c r="VF216" s="516"/>
      <c r="VG216" s="516"/>
      <c r="VH216" s="516"/>
      <c r="VI216" s="516"/>
      <c r="VJ216" s="516"/>
      <c r="VK216" s="516"/>
      <c r="VL216" s="516"/>
      <c r="VM216" s="516"/>
      <c r="VN216" s="516"/>
      <c r="VO216" s="516"/>
      <c r="VP216" s="516"/>
      <c r="VQ216" s="516"/>
      <c r="VR216" s="516"/>
      <c r="VS216" s="516"/>
      <c r="VT216" s="516"/>
      <c r="VU216" s="516"/>
      <c r="VV216" s="516"/>
      <c r="VW216" s="516"/>
      <c r="VX216" s="516"/>
      <c r="VY216" s="516"/>
      <c r="VZ216" s="516"/>
      <c r="WA216" s="516"/>
      <c r="WB216" s="516"/>
      <c r="WC216" s="516"/>
      <c r="WD216" s="516"/>
      <c r="WE216" s="516"/>
      <c r="WF216" s="516"/>
      <c r="WG216" s="516"/>
      <c r="WH216" s="516"/>
      <c r="WI216" s="516"/>
      <c r="WJ216" s="516"/>
      <c r="WK216" s="516"/>
      <c r="WL216" s="516"/>
      <c r="WM216" s="516"/>
      <c r="WN216" s="516"/>
      <c r="WO216" s="516"/>
      <c r="WP216" s="516"/>
      <c r="WQ216" s="516"/>
      <c r="WR216" s="516"/>
      <c r="WS216" s="516"/>
      <c r="WT216" s="516"/>
      <c r="WU216" s="516"/>
      <c r="WV216" s="516"/>
      <c r="WW216" s="516"/>
      <c r="WX216" s="516"/>
      <c r="WY216" s="516"/>
      <c r="WZ216" s="516"/>
      <c r="XA216" s="516"/>
      <c r="XB216" s="516"/>
      <c r="XC216" s="516"/>
      <c r="XD216" s="516"/>
      <c r="XE216" s="516"/>
      <c r="XF216" s="516"/>
      <c r="XG216" s="516"/>
      <c r="XH216" s="516"/>
      <c r="XI216" s="516"/>
      <c r="XJ216" s="516"/>
      <c r="XK216" s="516"/>
      <c r="XL216" s="516"/>
      <c r="XM216" s="516"/>
      <c r="XN216" s="516"/>
      <c r="XO216" s="516"/>
      <c r="XP216" s="516"/>
      <c r="XQ216" s="516"/>
      <c r="XR216" s="516"/>
      <c r="XS216" s="516"/>
      <c r="XT216" s="516"/>
      <c r="XU216" s="516"/>
      <c r="XV216" s="516"/>
      <c r="XW216" s="516"/>
      <c r="XX216" s="516"/>
      <c r="XY216" s="516"/>
      <c r="XZ216" s="516"/>
      <c r="YA216" s="516"/>
      <c r="YB216" s="516"/>
      <c r="YC216" s="516"/>
      <c r="YD216" s="516"/>
      <c r="YE216" s="516"/>
      <c r="YF216" s="516"/>
      <c r="YG216" s="516"/>
      <c r="YH216" s="516"/>
      <c r="YI216" s="516"/>
      <c r="YJ216" s="516"/>
      <c r="YK216" s="516"/>
      <c r="YL216" s="516"/>
      <c r="YM216" s="516"/>
      <c r="YN216" s="516"/>
      <c r="YO216" s="516"/>
      <c r="YP216" s="516"/>
      <c r="YQ216" s="516"/>
      <c r="YR216" s="516"/>
      <c r="YS216" s="516"/>
      <c r="YT216" s="516"/>
      <c r="YU216" s="516"/>
      <c r="YV216" s="516"/>
      <c r="YW216" s="516"/>
      <c r="YX216" s="516"/>
      <c r="YY216" s="516"/>
      <c r="YZ216" s="516"/>
      <c r="ZA216" s="516"/>
      <c r="ZB216" s="516"/>
      <c r="ZC216" s="516"/>
      <c r="ZD216" s="516"/>
      <c r="ZE216" s="516"/>
      <c r="ZF216" s="516"/>
      <c r="ZG216" s="516"/>
      <c r="ZH216" s="516"/>
      <c r="ZI216" s="516"/>
      <c r="ZJ216" s="516"/>
      <c r="ZK216" s="516"/>
      <c r="ZL216" s="516"/>
      <c r="ZM216" s="516"/>
      <c r="ZN216" s="516"/>
      <c r="ZO216" s="516"/>
      <c r="ZP216" s="516"/>
      <c r="ZQ216" s="516"/>
      <c r="ZR216" s="516"/>
      <c r="ZS216" s="516"/>
      <c r="ZT216" s="516"/>
      <c r="ZU216" s="516"/>
      <c r="ZV216" s="516"/>
      <c r="ZW216" s="516"/>
      <c r="ZX216" s="516"/>
      <c r="ZY216" s="516"/>
      <c r="ZZ216" s="516"/>
      <c r="AAA216" s="516"/>
      <c r="AAB216" s="516"/>
      <c r="AAC216" s="516"/>
      <c r="AAD216" s="516"/>
      <c r="AAE216" s="516"/>
      <c r="AAF216" s="516"/>
      <c r="AAG216" s="516"/>
      <c r="AAH216" s="516"/>
      <c r="AAI216" s="516"/>
      <c r="AAJ216" s="516"/>
      <c r="AAK216" s="516"/>
      <c r="AAL216" s="516"/>
      <c r="AAM216" s="516"/>
      <c r="AAN216" s="516"/>
      <c r="AAO216" s="516"/>
      <c r="AAP216" s="516"/>
      <c r="AAQ216" s="516"/>
      <c r="AAR216" s="516"/>
      <c r="AAS216" s="516"/>
      <c r="AAT216" s="516"/>
      <c r="AAU216" s="516"/>
      <c r="AAV216" s="516"/>
      <c r="AAW216" s="516"/>
      <c r="AAX216" s="516"/>
      <c r="AAY216" s="516"/>
      <c r="AAZ216" s="516"/>
      <c r="ABA216" s="516"/>
      <c r="ABB216" s="516"/>
      <c r="ABC216" s="516"/>
      <c r="ABD216" s="516"/>
      <c r="ABE216" s="516"/>
      <c r="ABF216" s="516"/>
      <c r="ABG216" s="516"/>
      <c r="ABH216" s="516"/>
      <c r="ABI216" s="516"/>
      <c r="ABJ216" s="516"/>
      <c r="ABK216" s="516"/>
      <c r="ABL216" s="516"/>
      <c r="ABM216" s="516"/>
      <c r="ABN216" s="516"/>
      <c r="ABO216" s="516"/>
      <c r="ABP216" s="516"/>
      <c r="ABQ216" s="516"/>
      <c r="ABR216" s="516"/>
      <c r="ABS216" s="516"/>
      <c r="ABT216" s="516"/>
      <c r="ABU216" s="516"/>
      <c r="ABV216" s="516"/>
      <c r="ABW216" s="516"/>
      <c r="ABX216" s="516"/>
      <c r="ABY216" s="516"/>
      <c r="ABZ216" s="516"/>
      <c r="ACA216" s="516"/>
      <c r="ACB216" s="516"/>
      <c r="ACC216" s="516"/>
      <c r="ACD216" s="516"/>
      <c r="ACE216" s="516"/>
      <c r="ACF216" s="516"/>
      <c r="ACG216" s="516"/>
      <c r="ACH216" s="516"/>
      <c r="ACI216" s="516"/>
      <c r="ACJ216" s="516"/>
      <c r="ACK216" s="516"/>
      <c r="ACL216" s="516"/>
      <c r="ACM216" s="516"/>
      <c r="ACN216" s="516"/>
      <c r="ACO216" s="516"/>
      <c r="ACP216" s="516"/>
      <c r="ACQ216" s="516"/>
      <c r="ACR216" s="516"/>
      <c r="ACS216" s="516"/>
      <c r="ACT216" s="516"/>
      <c r="ACU216" s="516"/>
      <c r="ACV216" s="516"/>
      <c r="ACW216" s="516"/>
      <c r="ACX216" s="516"/>
      <c r="ACY216" s="516"/>
      <c r="ACZ216" s="516"/>
      <c r="ADA216" s="516"/>
      <c r="ADB216" s="516"/>
      <c r="ADC216" s="516"/>
      <c r="ADD216" s="516"/>
      <c r="ADE216" s="516"/>
      <c r="ADF216" s="516"/>
      <c r="ADG216" s="516"/>
      <c r="ADH216" s="516"/>
      <c r="ADI216" s="516"/>
      <c r="ADJ216" s="516"/>
      <c r="ADK216" s="516"/>
      <c r="ADL216" s="516"/>
      <c r="ADM216" s="516"/>
      <c r="ADN216" s="516"/>
      <c r="ADO216" s="516"/>
      <c r="ADP216" s="516"/>
      <c r="ADQ216" s="516"/>
      <c r="ADR216" s="516"/>
      <c r="ADS216" s="516"/>
      <c r="ADT216" s="516"/>
      <c r="ADU216" s="516"/>
      <c r="ADV216" s="516"/>
      <c r="ADW216" s="516"/>
      <c r="ADX216" s="516"/>
      <c r="ADY216" s="516"/>
      <c r="ADZ216" s="516"/>
      <c r="AEA216" s="516"/>
      <c r="AEB216" s="516"/>
      <c r="AEC216" s="516"/>
      <c r="AED216" s="516"/>
      <c r="AEE216" s="516"/>
      <c r="AEF216" s="516"/>
      <c r="AEG216" s="516"/>
      <c r="AEH216" s="516"/>
      <c r="AEI216" s="516"/>
      <c r="AEJ216" s="516"/>
      <c r="AEK216" s="516"/>
      <c r="AEL216" s="516"/>
      <c r="AEM216" s="516"/>
      <c r="AEN216" s="516"/>
      <c r="AEO216" s="516"/>
      <c r="AEP216" s="516"/>
      <c r="AEQ216" s="516"/>
      <c r="AER216" s="516"/>
      <c r="AES216" s="516"/>
      <c r="AET216" s="516"/>
      <c r="AEU216" s="516"/>
      <c r="AEV216" s="516"/>
      <c r="AEW216" s="516"/>
      <c r="AEX216" s="516"/>
      <c r="AEY216" s="516"/>
      <c r="AEZ216" s="516"/>
      <c r="AFA216" s="516"/>
      <c r="AFB216" s="516"/>
      <c r="AFC216" s="516"/>
      <c r="AFD216" s="516"/>
      <c r="AFE216" s="516"/>
      <c r="AFF216" s="516"/>
      <c r="AFG216" s="516"/>
      <c r="AFH216" s="516"/>
      <c r="AFI216" s="516"/>
      <c r="AFJ216" s="516"/>
      <c r="AFK216" s="516"/>
      <c r="AFL216" s="516"/>
      <c r="AFM216" s="516"/>
      <c r="AFN216" s="516"/>
      <c r="AFO216" s="516"/>
      <c r="AFP216" s="516"/>
      <c r="AFQ216" s="516"/>
      <c r="AFR216" s="516"/>
      <c r="AFS216" s="516"/>
      <c r="AFT216" s="516"/>
      <c r="AFU216" s="516"/>
      <c r="AFV216" s="516"/>
      <c r="AFW216" s="516"/>
      <c r="AFX216" s="516"/>
      <c r="AFY216" s="516"/>
      <c r="AFZ216" s="516"/>
      <c r="AGA216" s="516"/>
      <c r="AGB216" s="516"/>
      <c r="AGC216" s="516"/>
      <c r="AGD216" s="516"/>
      <c r="AGE216" s="516"/>
      <c r="AGF216" s="516"/>
      <c r="AGG216" s="516"/>
      <c r="AGH216" s="516"/>
      <c r="AGI216" s="516"/>
      <c r="AGJ216" s="516"/>
      <c r="AGK216" s="516"/>
      <c r="AGL216" s="516"/>
      <c r="AGM216" s="516"/>
      <c r="AGN216" s="516"/>
      <c r="AGO216" s="516"/>
      <c r="AGP216" s="516"/>
      <c r="AGQ216" s="516"/>
      <c r="AGR216" s="516"/>
      <c r="AGS216" s="516"/>
      <c r="AGT216" s="516"/>
      <c r="AGU216" s="516"/>
      <c r="AGV216" s="516"/>
      <c r="AGW216" s="516"/>
      <c r="AGX216" s="516"/>
      <c r="AGY216" s="516"/>
      <c r="AGZ216" s="516"/>
      <c r="AHA216" s="516"/>
      <c r="AHB216" s="516"/>
      <c r="AHC216" s="516"/>
      <c r="AHD216" s="516"/>
      <c r="AHE216" s="516"/>
      <c r="AHF216" s="516"/>
      <c r="AHG216" s="516"/>
      <c r="AHH216" s="516"/>
      <c r="AHI216" s="516"/>
      <c r="AHJ216" s="516"/>
      <c r="AHK216" s="516"/>
      <c r="AHL216" s="516"/>
      <c r="AHM216" s="516"/>
      <c r="AHN216" s="516"/>
      <c r="AHO216" s="516"/>
      <c r="AHP216" s="516"/>
      <c r="AHQ216" s="516"/>
      <c r="AHR216" s="516"/>
      <c r="AHS216" s="516"/>
      <c r="AHT216" s="516"/>
      <c r="AHU216" s="516"/>
      <c r="AHV216" s="516"/>
      <c r="AHW216" s="516"/>
      <c r="AHX216" s="516"/>
      <c r="AHY216" s="516"/>
      <c r="AHZ216" s="516"/>
      <c r="AIA216" s="516"/>
      <c r="AIB216" s="516"/>
      <c r="AIC216" s="516"/>
      <c r="AID216" s="516"/>
      <c r="AIE216" s="516"/>
      <c r="AIF216" s="516"/>
      <c r="AIG216" s="516"/>
      <c r="AIH216" s="516"/>
      <c r="AII216" s="516"/>
      <c r="AIJ216" s="516"/>
      <c r="AIK216" s="516"/>
      <c r="AIL216" s="516"/>
      <c r="AIM216" s="516"/>
      <c r="AIN216" s="516"/>
      <c r="AIO216" s="516"/>
      <c r="AIP216" s="516"/>
      <c r="AIQ216" s="516"/>
      <c r="AIR216" s="516"/>
      <c r="AIS216" s="516"/>
      <c r="AIT216" s="516"/>
      <c r="AIU216" s="516"/>
      <c r="AIV216" s="516"/>
      <c r="AIW216" s="516"/>
      <c r="AIX216" s="516"/>
      <c r="AIY216" s="516"/>
      <c r="AIZ216" s="516"/>
      <c r="AJA216" s="516"/>
      <c r="AJB216" s="516"/>
      <c r="AJC216" s="516"/>
      <c r="AJD216" s="516"/>
      <c r="AJE216" s="516"/>
      <c r="AJF216" s="516"/>
      <c r="AJG216" s="516"/>
      <c r="AJH216" s="516"/>
      <c r="AJI216" s="516"/>
      <c r="AJJ216" s="516"/>
      <c r="AJK216" s="516"/>
      <c r="AJL216" s="516"/>
      <c r="AJM216" s="516"/>
      <c r="AJN216" s="516"/>
      <c r="AJO216" s="516"/>
      <c r="AJP216" s="516"/>
      <c r="AJQ216" s="516"/>
      <c r="AJR216" s="516"/>
      <c r="AJS216" s="516"/>
      <c r="AJT216" s="516"/>
      <c r="AJU216" s="516"/>
      <c r="AJV216" s="516"/>
      <c r="AJW216" s="516"/>
      <c r="AJX216" s="516"/>
      <c r="AJY216" s="516"/>
      <c r="AJZ216" s="516"/>
      <c r="AKA216" s="516"/>
      <c r="AKB216" s="516"/>
      <c r="AKC216" s="516"/>
      <c r="AKD216" s="516"/>
      <c r="AKE216" s="516"/>
      <c r="AKF216" s="516"/>
      <c r="AKG216" s="516"/>
      <c r="AKH216" s="516"/>
      <c r="AKI216" s="516"/>
      <c r="AKJ216" s="516"/>
      <c r="AKK216" s="516"/>
      <c r="AKL216" s="516"/>
      <c r="AKM216" s="516"/>
      <c r="AKN216" s="516"/>
      <c r="AKO216" s="516"/>
      <c r="AKP216" s="516"/>
      <c r="AKQ216" s="516"/>
      <c r="AKR216" s="516"/>
      <c r="AKS216" s="516"/>
      <c r="AKT216" s="516"/>
      <c r="AKU216" s="516"/>
      <c r="AKV216" s="516"/>
      <c r="AKW216" s="516"/>
      <c r="AKX216" s="516"/>
      <c r="AKY216" s="516"/>
      <c r="AKZ216" s="516"/>
      <c r="ALA216" s="516"/>
      <c r="ALB216" s="516"/>
      <c r="ALC216" s="516"/>
      <c r="ALD216" s="516"/>
      <c r="ALE216" s="516"/>
      <c r="ALF216" s="516"/>
      <c r="ALG216" s="516"/>
      <c r="ALH216" s="516"/>
      <c r="ALI216" s="516"/>
      <c r="ALJ216" s="516"/>
      <c r="ALK216" s="516"/>
      <c r="ALL216" s="516"/>
      <c r="ALM216" s="516"/>
      <c r="ALN216" s="516"/>
      <c r="ALO216" s="516"/>
      <c r="ALP216" s="516"/>
      <c r="ALQ216" s="516"/>
      <c r="ALR216" s="516"/>
      <c r="ALS216" s="516"/>
      <c r="ALT216" s="516"/>
      <c r="ALU216" s="516"/>
      <c r="ALV216" s="516"/>
      <c r="ALW216" s="516"/>
      <c r="ALX216" s="516"/>
      <c r="ALY216" s="516"/>
      <c r="ALZ216" s="516"/>
      <c r="AMA216" s="516"/>
      <c r="AMB216" s="516"/>
      <c r="AMC216" s="516"/>
      <c r="AMD216" s="516"/>
      <c r="AME216" s="516"/>
      <c r="AMF216" s="516"/>
      <c r="AMG216" s="516"/>
      <c r="AMH216" s="516"/>
      <c r="AMI216" s="516"/>
      <c r="AMJ216" s="516"/>
      <c r="AMK216" s="516"/>
      <c r="AML216" s="516"/>
      <c r="AMM216" s="516"/>
      <c r="AMN216" s="516"/>
      <c r="AMO216" s="516"/>
      <c r="AMP216" s="516"/>
      <c r="AMQ216" s="516"/>
      <c r="AMR216" s="516"/>
      <c r="AMS216" s="516"/>
      <c r="AMT216" s="516"/>
      <c r="AMU216" s="516"/>
      <c r="AMV216" s="516"/>
      <c r="AMW216" s="516"/>
      <c r="AMX216" s="516"/>
      <c r="AMY216" s="516"/>
      <c r="AMZ216" s="516"/>
      <c r="ANA216" s="516"/>
      <c r="ANB216" s="516"/>
      <c r="ANC216" s="516"/>
      <c r="AND216" s="516"/>
      <c r="ANE216" s="516"/>
      <c r="ANF216" s="516"/>
      <c r="ANG216" s="516"/>
      <c r="ANH216" s="516"/>
      <c r="ANI216" s="516"/>
      <c r="ANJ216" s="516"/>
      <c r="ANK216" s="516"/>
      <c r="ANL216" s="516"/>
      <c r="ANM216" s="516"/>
      <c r="ANN216" s="516"/>
      <c r="ANO216" s="516"/>
      <c r="ANP216" s="516"/>
      <c r="ANQ216" s="516"/>
      <c r="ANR216" s="516"/>
      <c r="ANS216" s="516"/>
      <c r="ANT216" s="516"/>
      <c r="ANU216" s="516"/>
      <c r="ANV216" s="516"/>
      <c r="ANW216" s="516"/>
      <c r="ANX216" s="516"/>
      <c r="ANY216" s="516"/>
      <c r="ANZ216" s="516"/>
      <c r="AOA216" s="516"/>
      <c r="AOB216" s="516"/>
      <c r="AOC216" s="516"/>
      <c r="AOD216" s="516"/>
      <c r="AOE216" s="516"/>
      <c r="AOF216" s="516"/>
      <c r="AOG216" s="516"/>
      <c r="AOH216" s="516"/>
      <c r="AOI216" s="516"/>
      <c r="AOJ216" s="516"/>
      <c r="AOK216" s="516"/>
      <c r="AOL216" s="516"/>
      <c r="AOM216" s="516"/>
      <c r="AON216" s="516"/>
      <c r="AOO216" s="516"/>
      <c r="AOP216" s="516"/>
      <c r="AOQ216" s="516"/>
      <c r="AOR216" s="516"/>
      <c r="AOS216" s="516"/>
      <c r="AOT216" s="516"/>
      <c r="AOU216" s="516"/>
      <c r="AOV216" s="516"/>
      <c r="AOW216" s="516"/>
      <c r="AOX216" s="516"/>
      <c r="AOY216" s="516"/>
      <c r="AOZ216" s="516"/>
      <c r="APA216" s="516"/>
      <c r="APB216" s="516"/>
      <c r="APC216" s="516"/>
      <c r="APD216" s="516"/>
      <c r="APE216" s="516"/>
      <c r="APF216" s="516"/>
      <c r="APG216" s="516"/>
      <c r="APH216" s="516"/>
      <c r="API216" s="516"/>
      <c r="APJ216" s="516"/>
      <c r="APK216" s="516"/>
      <c r="APL216" s="516"/>
      <c r="APM216" s="516"/>
      <c r="APN216" s="516"/>
      <c r="APO216" s="516"/>
      <c r="APP216" s="516"/>
      <c r="APQ216" s="516"/>
      <c r="APR216" s="516"/>
      <c r="APS216" s="516"/>
      <c r="APT216" s="516"/>
      <c r="APU216" s="516"/>
      <c r="APV216" s="516"/>
      <c r="APW216" s="516"/>
      <c r="APX216" s="516"/>
      <c r="APY216" s="516"/>
      <c r="APZ216" s="516"/>
      <c r="AQA216" s="516"/>
      <c r="AQB216" s="516"/>
      <c r="AQC216" s="516"/>
      <c r="AQD216" s="516"/>
      <c r="AQE216" s="516"/>
      <c r="AQF216" s="516"/>
      <c r="AQG216" s="516"/>
      <c r="AQH216" s="516"/>
      <c r="AQI216" s="516"/>
      <c r="AQJ216" s="516"/>
      <c r="AQK216" s="516"/>
      <c r="AQL216" s="516"/>
      <c r="AQM216" s="516"/>
      <c r="AQN216" s="516"/>
      <c r="AQO216" s="516"/>
      <c r="AQP216" s="516"/>
      <c r="AQQ216" s="516"/>
      <c r="AQR216" s="516"/>
      <c r="AQS216" s="516"/>
      <c r="AQT216" s="516"/>
      <c r="AQU216" s="516"/>
      <c r="AQV216" s="516"/>
      <c r="AQW216" s="516"/>
      <c r="AQX216" s="516"/>
      <c r="AQY216" s="516"/>
      <c r="AQZ216" s="516"/>
      <c r="ARA216" s="516"/>
      <c r="ARB216" s="516"/>
      <c r="ARC216" s="516"/>
      <c r="ARD216" s="516"/>
      <c r="ARE216" s="516"/>
      <c r="ARF216" s="516"/>
      <c r="ARG216" s="516"/>
      <c r="ARH216" s="516"/>
      <c r="ARI216" s="516"/>
      <c r="ARJ216" s="516"/>
      <c r="ARK216" s="516"/>
      <c r="ARL216" s="516"/>
      <c r="ARM216" s="516"/>
      <c r="ARN216" s="516"/>
      <c r="ARO216" s="516"/>
      <c r="ARP216" s="516"/>
      <c r="ARQ216" s="516"/>
      <c r="ARR216" s="516"/>
      <c r="ARS216" s="516"/>
      <c r="ART216" s="516"/>
      <c r="ARU216" s="516"/>
      <c r="ARV216" s="516"/>
      <c r="ARW216" s="516"/>
      <c r="ARX216" s="516"/>
      <c r="ARY216" s="516"/>
      <c r="ARZ216" s="516"/>
      <c r="ASA216" s="516"/>
      <c r="ASB216" s="516"/>
      <c r="ASC216" s="516"/>
      <c r="ASD216" s="516"/>
      <c r="ASE216" s="516"/>
      <c r="ASF216" s="516"/>
      <c r="ASG216" s="516"/>
      <c r="ASH216" s="516"/>
      <c r="ASI216" s="516"/>
      <c r="ASJ216" s="516"/>
      <c r="ASK216" s="516"/>
      <c r="ASL216" s="516"/>
      <c r="ASM216" s="516"/>
      <c r="ASN216" s="516"/>
      <c r="ASO216" s="516"/>
      <c r="ASP216" s="516"/>
      <c r="ASQ216" s="516"/>
      <c r="ASR216" s="516"/>
      <c r="ASS216" s="516"/>
      <c r="AST216" s="516"/>
      <c r="ASU216" s="516"/>
      <c r="ASV216" s="516"/>
      <c r="ASW216" s="516"/>
      <c r="ASX216" s="516"/>
      <c r="ASY216" s="516"/>
      <c r="ASZ216" s="516"/>
      <c r="ATA216" s="516"/>
      <c r="ATB216" s="516"/>
      <c r="ATC216" s="516"/>
      <c r="ATD216" s="516"/>
      <c r="ATE216" s="516"/>
      <c r="ATF216" s="516"/>
      <c r="ATG216" s="516"/>
      <c r="ATH216" s="516"/>
      <c r="ATI216" s="516"/>
      <c r="ATJ216" s="516"/>
      <c r="ATK216" s="516"/>
      <c r="ATL216" s="516"/>
      <c r="ATM216" s="516"/>
      <c r="ATN216" s="516"/>
      <c r="ATO216" s="516"/>
      <c r="ATP216" s="516"/>
      <c r="ATQ216" s="516"/>
      <c r="ATR216" s="516"/>
      <c r="ATS216" s="516"/>
      <c r="ATT216" s="516"/>
      <c r="ATU216" s="516"/>
      <c r="ATV216" s="516"/>
      <c r="ATW216" s="516"/>
      <c r="ATX216" s="516"/>
      <c r="ATY216" s="516"/>
      <c r="ATZ216" s="516"/>
      <c r="AUA216" s="516"/>
      <c r="AUB216" s="516"/>
      <c r="AUC216" s="516"/>
      <c r="AUD216" s="516"/>
      <c r="AUE216" s="516"/>
      <c r="AUF216" s="516"/>
      <c r="AUG216" s="516"/>
      <c r="AUH216" s="516"/>
      <c r="AUI216" s="516"/>
      <c r="AUJ216" s="516"/>
      <c r="AUK216" s="516"/>
      <c r="AUL216" s="516"/>
      <c r="AUM216" s="516"/>
      <c r="AUN216" s="516"/>
      <c r="AUO216" s="516"/>
      <c r="AUP216" s="516"/>
      <c r="AUQ216" s="516"/>
      <c r="AUR216" s="516"/>
      <c r="AUS216" s="516"/>
      <c r="AUT216" s="516"/>
      <c r="AUU216" s="516"/>
      <c r="AUV216" s="516"/>
      <c r="AUW216" s="516"/>
      <c r="AUX216" s="516"/>
      <c r="AUY216" s="516"/>
      <c r="AUZ216" s="516"/>
      <c r="AVA216" s="516"/>
      <c r="AVB216" s="516"/>
      <c r="AVC216" s="516"/>
      <c r="AVD216" s="516"/>
      <c r="AVE216" s="516"/>
      <c r="AVF216" s="516"/>
      <c r="AVG216" s="516"/>
      <c r="AVH216" s="516"/>
      <c r="AVI216" s="516"/>
      <c r="AVJ216" s="516"/>
      <c r="AVK216" s="516"/>
      <c r="AVL216" s="516"/>
      <c r="AVM216" s="516"/>
      <c r="AVN216" s="516"/>
      <c r="AVO216" s="516"/>
      <c r="AVP216" s="516"/>
      <c r="AVQ216" s="516"/>
      <c r="AVR216" s="516"/>
      <c r="AVS216" s="516"/>
      <c r="AVT216" s="516"/>
      <c r="AVU216" s="516"/>
      <c r="AVV216" s="516"/>
      <c r="AVW216" s="516"/>
      <c r="AVX216" s="516"/>
      <c r="AVY216" s="516"/>
      <c r="AVZ216" s="516"/>
      <c r="AWA216" s="516"/>
      <c r="AWB216" s="516"/>
      <c r="AWC216" s="516"/>
      <c r="AWD216" s="516"/>
      <c r="AWE216" s="516"/>
      <c r="AWF216" s="516"/>
      <c r="AWG216" s="516"/>
      <c r="AWH216" s="516"/>
      <c r="AWI216" s="516"/>
      <c r="AWJ216" s="516"/>
      <c r="AWK216" s="516"/>
      <c r="AWL216" s="516"/>
      <c r="AWM216" s="516"/>
      <c r="AWN216" s="516"/>
      <c r="AWO216" s="516"/>
      <c r="AWP216" s="516"/>
      <c r="AWQ216" s="516"/>
      <c r="AWR216" s="516"/>
      <c r="AWS216" s="516"/>
      <c r="AWT216" s="516"/>
      <c r="AWU216" s="516"/>
      <c r="AWV216" s="516"/>
      <c r="AWW216" s="516"/>
      <c r="AWX216" s="516"/>
      <c r="AWY216" s="516"/>
      <c r="AWZ216" s="516"/>
      <c r="AXA216" s="516"/>
      <c r="AXB216" s="516"/>
      <c r="AXC216" s="516"/>
      <c r="AXD216" s="516"/>
      <c r="AXE216" s="516"/>
      <c r="AXF216" s="516"/>
      <c r="AXG216" s="516"/>
      <c r="AXH216" s="516"/>
      <c r="AXI216" s="516"/>
      <c r="AXJ216" s="516"/>
      <c r="AXK216" s="516"/>
      <c r="AXL216" s="516"/>
      <c r="AXM216" s="516"/>
      <c r="AXN216" s="516"/>
      <c r="AXO216" s="516"/>
      <c r="AXP216" s="516"/>
      <c r="AXQ216" s="516"/>
      <c r="AXR216" s="516"/>
      <c r="AXS216" s="516"/>
      <c r="AXT216" s="516"/>
      <c r="AXU216" s="516"/>
      <c r="AXV216" s="516"/>
      <c r="AXW216" s="516"/>
      <c r="AXX216" s="516"/>
      <c r="AXY216" s="516"/>
      <c r="AXZ216" s="516"/>
      <c r="AYA216" s="516"/>
      <c r="AYB216" s="516"/>
      <c r="AYC216" s="516"/>
      <c r="AYD216" s="516"/>
      <c r="AYE216" s="516"/>
      <c r="AYF216" s="516"/>
      <c r="AYG216" s="516"/>
      <c r="AYH216" s="516"/>
      <c r="AYI216" s="516"/>
      <c r="AYJ216" s="516"/>
      <c r="AYK216" s="516"/>
      <c r="AYL216" s="516"/>
      <c r="AYM216" s="516"/>
      <c r="AYN216" s="516"/>
      <c r="AYO216" s="516"/>
      <c r="AYP216" s="516"/>
      <c r="AYQ216" s="516"/>
      <c r="AYR216" s="516"/>
      <c r="AYS216" s="516"/>
      <c r="AYT216" s="516"/>
      <c r="AYU216" s="516"/>
      <c r="AYV216" s="516"/>
      <c r="AYW216" s="516"/>
      <c r="AYX216" s="516"/>
      <c r="AYY216" s="516"/>
      <c r="AYZ216" s="516"/>
      <c r="AZA216" s="516"/>
      <c r="AZB216" s="516"/>
      <c r="AZC216" s="516"/>
      <c r="AZD216" s="516"/>
      <c r="AZE216" s="516"/>
      <c r="AZF216" s="516"/>
      <c r="AZG216" s="516"/>
      <c r="AZH216" s="516"/>
      <c r="AZI216" s="516"/>
      <c r="AZJ216" s="516"/>
      <c r="AZK216" s="516"/>
      <c r="AZL216" s="516"/>
      <c r="AZM216" s="516"/>
      <c r="AZN216" s="516"/>
      <c r="AZO216" s="516"/>
      <c r="AZP216" s="516"/>
      <c r="AZQ216" s="516"/>
      <c r="AZR216" s="516"/>
      <c r="AZS216" s="516"/>
      <c r="AZT216" s="516"/>
      <c r="AZU216" s="516"/>
      <c r="AZV216" s="516"/>
      <c r="AZW216" s="516"/>
      <c r="AZX216" s="516"/>
      <c r="AZY216" s="516"/>
      <c r="AZZ216" s="516"/>
      <c r="BAA216" s="516"/>
      <c r="BAB216" s="516"/>
      <c r="BAC216" s="516"/>
      <c r="BAD216" s="516"/>
      <c r="BAE216" s="516"/>
      <c r="BAF216" s="516"/>
      <c r="BAG216" s="516"/>
      <c r="BAH216" s="516"/>
      <c r="BAI216" s="516"/>
      <c r="BAJ216" s="516"/>
      <c r="BAK216" s="516"/>
      <c r="BAL216" s="516"/>
      <c r="BAM216" s="516"/>
      <c r="BAN216" s="516"/>
      <c r="BAO216" s="516"/>
      <c r="BAP216" s="516"/>
      <c r="BAQ216" s="516"/>
      <c r="BAR216" s="516"/>
      <c r="BAS216" s="516"/>
      <c r="BAT216" s="516"/>
      <c r="BAU216" s="516"/>
      <c r="BAV216" s="516"/>
      <c r="BAW216" s="516"/>
      <c r="BAX216" s="516"/>
      <c r="BAY216" s="516"/>
      <c r="BAZ216" s="516"/>
      <c r="BBA216" s="516"/>
      <c r="BBB216" s="516"/>
      <c r="BBC216" s="516"/>
      <c r="BBD216" s="516"/>
      <c r="BBE216" s="516"/>
      <c r="BBF216" s="516"/>
      <c r="BBG216" s="516"/>
      <c r="BBH216" s="516"/>
      <c r="BBI216" s="516"/>
      <c r="BBJ216" s="516"/>
      <c r="BBK216" s="516"/>
      <c r="BBL216" s="516"/>
      <c r="BBM216" s="516"/>
      <c r="BBN216" s="516"/>
      <c r="BBO216" s="516"/>
      <c r="BBP216" s="516"/>
      <c r="BBQ216" s="516"/>
      <c r="BBR216" s="516"/>
      <c r="BBS216" s="516"/>
      <c r="BBT216" s="516"/>
      <c r="BBU216" s="516"/>
      <c r="BBV216" s="516"/>
      <c r="BBW216" s="516"/>
      <c r="BBX216" s="516"/>
      <c r="BBY216" s="516"/>
      <c r="BBZ216" s="516"/>
      <c r="BCA216" s="516"/>
      <c r="BCB216" s="516"/>
      <c r="BCC216" s="516"/>
      <c r="BCD216" s="516"/>
      <c r="BCE216" s="516"/>
      <c r="BCF216" s="516"/>
      <c r="BCG216" s="516"/>
      <c r="BCH216" s="516"/>
      <c r="BCI216" s="516"/>
      <c r="BCJ216" s="516"/>
      <c r="BCK216" s="516"/>
      <c r="BCL216" s="516"/>
      <c r="BCM216" s="516"/>
      <c r="BCN216" s="516"/>
      <c r="BCO216" s="516"/>
      <c r="BCP216" s="516"/>
      <c r="BCQ216" s="516"/>
      <c r="BCR216" s="516"/>
      <c r="BCS216" s="516"/>
      <c r="BCT216" s="516"/>
      <c r="BCU216" s="516"/>
      <c r="BCV216" s="516"/>
      <c r="BCW216" s="516"/>
      <c r="BCX216" s="516"/>
      <c r="BCY216" s="516"/>
      <c r="BCZ216" s="516"/>
      <c r="BDA216" s="516"/>
      <c r="BDB216" s="516"/>
      <c r="BDC216" s="516"/>
      <c r="BDD216" s="516"/>
      <c r="BDE216" s="516"/>
      <c r="BDF216" s="516"/>
      <c r="BDG216" s="516"/>
      <c r="BDH216" s="516"/>
      <c r="BDI216" s="516"/>
      <c r="BDJ216" s="516"/>
      <c r="BDK216" s="516"/>
      <c r="BDL216" s="516"/>
      <c r="BDM216" s="516"/>
      <c r="BDN216" s="516"/>
      <c r="BDO216" s="516"/>
      <c r="BDP216" s="516"/>
      <c r="BDQ216" s="516"/>
      <c r="BDR216" s="516"/>
      <c r="BDS216" s="516"/>
      <c r="BDT216" s="516"/>
      <c r="BDU216" s="516"/>
      <c r="BDV216" s="516"/>
      <c r="BDW216" s="516"/>
      <c r="BDX216" s="516"/>
      <c r="BDY216" s="516"/>
      <c r="BDZ216" s="516"/>
      <c r="BEA216" s="516"/>
      <c r="BEB216" s="516"/>
      <c r="BEC216" s="516"/>
      <c r="BED216" s="516"/>
      <c r="BEE216" s="516"/>
      <c r="BEF216" s="516"/>
      <c r="BEG216" s="516"/>
      <c r="BEH216" s="516"/>
      <c r="BEI216" s="516"/>
      <c r="BEJ216" s="516"/>
      <c r="BEK216" s="516"/>
      <c r="BEL216" s="516"/>
      <c r="BEM216" s="516"/>
      <c r="BEN216" s="516"/>
      <c r="BEO216" s="516"/>
      <c r="BEP216" s="516"/>
      <c r="BEQ216" s="516"/>
      <c r="BER216" s="516"/>
      <c r="BES216" s="516"/>
      <c r="BET216" s="516"/>
      <c r="BEU216" s="516"/>
      <c r="BEV216" s="516"/>
      <c r="BEW216" s="516"/>
      <c r="BEX216" s="516"/>
      <c r="BEY216" s="516"/>
      <c r="BEZ216" s="516"/>
      <c r="BFA216" s="516"/>
      <c r="BFB216" s="516"/>
      <c r="BFC216" s="516"/>
      <c r="BFD216" s="516"/>
      <c r="BFE216" s="516"/>
      <c r="BFF216" s="516"/>
      <c r="BFG216" s="516"/>
      <c r="BFH216" s="516"/>
      <c r="BFI216" s="516"/>
      <c r="BFJ216" s="516"/>
      <c r="BFK216" s="516"/>
      <c r="BFL216" s="516"/>
      <c r="BFM216" s="516"/>
      <c r="BFN216" s="516"/>
      <c r="BFO216" s="516"/>
      <c r="BFP216" s="516"/>
      <c r="BFQ216" s="516"/>
      <c r="BFR216" s="516"/>
      <c r="BFS216" s="516"/>
      <c r="BFT216" s="516"/>
      <c r="BFU216" s="516"/>
      <c r="BFV216" s="516"/>
      <c r="BFW216" s="516"/>
      <c r="BFX216" s="516"/>
      <c r="BFY216" s="516"/>
      <c r="BFZ216" s="516"/>
      <c r="BGA216" s="516"/>
      <c r="BGB216" s="516"/>
      <c r="BGC216" s="516"/>
      <c r="BGD216" s="516"/>
      <c r="BGE216" s="516"/>
      <c r="BGF216" s="516"/>
      <c r="BGG216" s="516"/>
      <c r="BGH216" s="516"/>
      <c r="BGI216" s="516"/>
      <c r="BGJ216" s="516"/>
      <c r="BGK216" s="516"/>
      <c r="BGL216" s="516"/>
      <c r="BGM216" s="516"/>
      <c r="BGN216" s="516"/>
      <c r="BGO216" s="516"/>
      <c r="BGP216" s="516"/>
      <c r="BGQ216" s="516"/>
      <c r="BGR216" s="516"/>
      <c r="BGS216" s="516"/>
      <c r="BGT216" s="516"/>
      <c r="BGU216" s="516"/>
      <c r="BGV216" s="516"/>
      <c r="BGW216" s="516"/>
      <c r="BGX216" s="516"/>
      <c r="BGY216" s="516"/>
      <c r="BGZ216" s="516"/>
      <c r="BHA216" s="516"/>
      <c r="BHB216" s="516"/>
      <c r="BHC216" s="516"/>
      <c r="BHD216" s="516"/>
      <c r="BHE216" s="516"/>
      <c r="BHF216" s="516"/>
      <c r="BHG216" s="516"/>
      <c r="BHH216" s="516"/>
      <c r="BHI216" s="516"/>
      <c r="BHJ216" s="516"/>
      <c r="BHK216" s="516"/>
      <c r="BHL216" s="516"/>
      <c r="BHM216" s="516"/>
      <c r="BHN216" s="516"/>
      <c r="BHO216" s="516"/>
      <c r="BHP216" s="516"/>
      <c r="BHQ216" s="516"/>
      <c r="BHR216" s="516"/>
      <c r="BHS216" s="516"/>
      <c r="BHT216" s="516"/>
      <c r="BHU216" s="516"/>
      <c r="BHV216" s="516"/>
      <c r="BHW216" s="516"/>
      <c r="BHX216" s="516"/>
      <c r="BHY216" s="516"/>
      <c r="BHZ216" s="516"/>
      <c r="BIA216" s="516"/>
      <c r="BIB216" s="516"/>
      <c r="BIC216" s="516"/>
      <c r="BID216" s="516"/>
      <c r="BIE216" s="516"/>
      <c r="BIF216" s="516"/>
      <c r="BIG216" s="516"/>
      <c r="BIH216" s="516"/>
      <c r="BII216" s="516"/>
      <c r="BIJ216" s="516"/>
      <c r="BIK216" s="516"/>
      <c r="BIL216" s="516"/>
      <c r="BIM216" s="516"/>
      <c r="BIN216" s="516"/>
      <c r="BIO216" s="516"/>
      <c r="BIP216" s="516"/>
      <c r="BIQ216" s="516"/>
      <c r="BIR216" s="516"/>
      <c r="BIS216" s="516"/>
      <c r="BIT216" s="516"/>
      <c r="BIU216" s="516"/>
      <c r="BIV216" s="516"/>
      <c r="BIW216" s="516"/>
      <c r="BIX216" s="516"/>
      <c r="BIY216" s="516"/>
      <c r="BIZ216" s="516"/>
      <c r="BJA216" s="516"/>
      <c r="BJB216" s="516"/>
      <c r="BJC216" s="516"/>
      <c r="BJD216" s="516"/>
      <c r="BJE216" s="516"/>
      <c r="BJF216" s="516"/>
      <c r="BJG216" s="516"/>
      <c r="BJH216" s="516"/>
      <c r="BJI216" s="516"/>
      <c r="BJJ216" s="516"/>
      <c r="BJK216" s="516"/>
      <c r="BJL216" s="516"/>
      <c r="BJM216" s="516"/>
      <c r="BJN216" s="516"/>
      <c r="BJO216" s="516"/>
      <c r="BJP216" s="516"/>
      <c r="BJQ216" s="516"/>
      <c r="BJR216" s="516"/>
      <c r="BJS216" s="516"/>
      <c r="BJT216" s="516"/>
      <c r="BJU216" s="516"/>
      <c r="BJV216" s="516"/>
      <c r="BJW216" s="516"/>
      <c r="BJX216" s="516"/>
      <c r="BJY216" s="516"/>
      <c r="BJZ216" s="516"/>
      <c r="BKA216" s="516"/>
      <c r="BKB216" s="516"/>
      <c r="BKC216" s="516"/>
      <c r="BKD216" s="516"/>
      <c r="BKE216" s="516"/>
      <c r="BKF216" s="516"/>
      <c r="BKG216" s="516"/>
      <c r="BKH216" s="516"/>
      <c r="BKI216" s="516"/>
      <c r="BKJ216" s="516"/>
      <c r="BKK216" s="516"/>
      <c r="BKL216" s="516"/>
      <c r="BKM216" s="516"/>
      <c r="BKN216" s="516"/>
      <c r="BKO216" s="516"/>
      <c r="BKP216" s="516"/>
      <c r="BKQ216" s="516"/>
      <c r="BKR216" s="516"/>
      <c r="BKS216" s="516"/>
      <c r="BKT216" s="516"/>
      <c r="BKU216" s="516"/>
      <c r="BKV216" s="516"/>
      <c r="BKW216" s="516"/>
      <c r="BKX216" s="516"/>
      <c r="BKY216" s="516"/>
      <c r="BKZ216" s="516"/>
      <c r="BLA216" s="516"/>
      <c r="BLB216" s="516"/>
      <c r="BLC216" s="516"/>
      <c r="BLD216" s="516"/>
      <c r="BLE216" s="516"/>
      <c r="BLF216" s="516"/>
      <c r="BLG216" s="516"/>
      <c r="BLH216" s="516"/>
      <c r="BLI216" s="516"/>
      <c r="BLJ216" s="516"/>
      <c r="BLK216" s="516"/>
      <c r="BLL216" s="516"/>
      <c r="BLM216" s="516"/>
      <c r="BLN216" s="516"/>
      <c r="BLO216" s="516"/>
      <c r="BLP216" s="516"/>
      <c r="BLQ216" s="516"/>
      <c r="BLR216" s="516"/>
      <c r="BLS216" s="516"/>
      <c r="BLT216" s="516"/>
      <c r="BLU216" s="516"/>
      <c r="BLV216" s="516"/>
      <c r="BLW216" s="516"/>
      <c r="BLX216" s="516"/>
      <c r="BLY216" s="516"/>
      <c r="BLZ216" s="516"/>
      <c r="BMA216" s="516"/>
      <c r="BMB216" s="516"/>
      <c r="BMC216" s="516"/>
      <c r="BMD216" s="516"/>
      <c r="BME216" s="516"/>
      <c r="BMF216" s="516"/>
      <c r="BMG216" s="516"/>
      <c r="BMH216" s="516"/>
      <c r="BMI216" s="516"/>
      <c r="BMJ216" s="516"/>
      <c r="BMK216" s="516"/>
      <c r="BML216" s="516"/>
      <c r="BMM216" s="516"/>
      <c r="BMN216" s="516"/>
      <c r="BMO216" s="516"/>
      <c r="BMP216" s="516"/>
      <c r="BMQ216" s="516"/>
      <c r="BMR216" s="516"/>
      <c r="BMS216" s="516"/>
      <c r="BMT216" s="516"/>
      <c r="BMU216" s="516"/>
      <c r="BMV216" s="516"/>
      <c r="BMW216" s="516"/>
      <c r="BMX216" s="516"/>
      <c r="BMY216" s="516"/>
      <c r="BMZ216" s="516"/>
      <c r="BNA216" s="516"/>
      <c r="BNB216" s="516"/>
      <c r="BNC216" s="516"/>
      <c r="BND216" s="516"/>
      <c r="BNE216" s="516"/>
      <c r="BNF216" s="516"/>
      <c r="BNG216" s="516"/>
      <c r="BNH216" s="516"/>
      <c r="BNI216" s="516"/>
      <c r="BNJ216" s="516"/>
      <c r="BNK216" s="516"/>
      <c r="BNL216" s="516"/>
      <c r="BNM216" s="516"/>
      <c r="BNN216" s="516"/>
      <c r="BNO216" s="516"/>
      <c r="BNP216" s="516"/>
      <c r="BNQ216" s="516"/>
      <c r="BNR216" s="516"/>
      <c r="BNS216" s="516"/>
      <c r="BNT216" s="516"/>
      <c r="BNU216" s="516"/>
      <c r="BNV216" s="516"/>
      <c r="BNW216" s="516"/>
      <c r="BNX216" s="516"/>
      <c r="BNY216" s="516"/>
      <c r="BNZ216" s="516"/>
      <c r="BOA216" s="516"/>
      <c r="BOB216" s="516"/>
      <c r="BOC216" s="516"/>
      <c r="BOD216" s="516"/>
      <c r="BOE216" s="516"/>
      <c r="BOF216" s="516"/>
      <c r="BOG216" s="516"/>
      <c r="BOH216" s="516"/>
      <c r="BOI216" s="516"/>
      <c r="BOJ216" s="516"/>
      <c r="BOK216" s="516"/>
      <c r="BOL216" s="516"/>
      <c r="BOM216" s="516"/>
      <c r="BON216" s="516"/>
      <c r="BOO216" s="516"/>
      <c r="BOP216" s="516"/>
      <c r="BOQ216" s="516"/>
      <c r="BOR216" s="516"/>
      <c r="BOS216" s="516"/>
      <c r="BOT216" s="516"/>
      <c r="BOU216" s="516"/>
      <c r="BOV216" s="516"/>
      <c r="BOW216" s="516"/>
      <c r="BOX216" s="516"/>
      <c r="BOY216" s="516"/>
      <c r="BOZ216" s="516"/>
      <c r="BPA216" s="516"/>
      <c r="BPB216" s="516"/>
      <c r="BPC216" s="516"/>
      <c r="BPD216" s="516"/>
      <c r="BPE216" s="516"/>
      <c r="BPF216" s="516"/>
      <c r="BPG216" s="516"/>
      <c r="BPH216" s="516"/>
      <c r="BPI216" s="516"/>
      <c r="BPJ216" s="516"/>
      <c r="BPK216" s="516"/>
      <c r="BPL216" s="516"/>
      <c r="BPM216" s="516"/>
      <c r="BPN216" s="516"/>
      <c r="BPO216" s="516"/>
      <c r="BPP216" s="516"/>
      <c r="BPQ216" s="516"/>
      <c r="BPR216" s="516"/>
      <c r="BPS216" s="516"/>
      <c r="BPT216" s="516"/>
      <c r="BPU216" s="516"/>
      <c r="BPV216" s="516"/>
      <c r="BPW216" s="516"/>
      <c r="BPX216" s="516"/>
      <c r="BPY216" s="516"/>
      <c r="BPZ216" s="516"/>
      <c r="BQA216" s="516"/>
      <c r="BQB216" s="516"/>
      <c r="BQC216" s="516"/>
      <c r="BQD216" s="516"/>
      <c r="BQE216" s="516"/>
      <c r="BQF216" s="516"/>
      <c r="BQG216" s="516"/>
      <c r="BQH216" s="516"/>
      <c r="BQI216" s="516"/>
      <c r="BQJ216" s="516"/>
      <c r="BQK216" s="516"/>
      <c r="BQL216" s="516"/>
      <c r="BQM216" s="516"/>
      <c r="BQN216" s="516"/>
      <c r="BQO216" s="516"/>
      <c r="BQP216" s="516"/>
      <c r="BQQ216" s="516"/>
      <c r="BQR216" s="516"/>
      <c r="BQS216" s="516"/>
      <c r="BQT216" s="516"/>
      <c r="BQU216" s="516"/>
      <c r="BQV216" s="516"/>
      <c r="BQW216" s="516"/>
      <c r="BQX216" s="516"/>
      <c r="BQY216" s="516"/>
      <c r="BQZ216" s="516"/>
      <c r="BRA216" s="516"/>
      <c r="BRB216" s="516"/>
      <c r="BRC216" s="516"/>
      <c r="BRD216" s="516"/>
      <c r="BRE216" s="516"/>
      <c r="BRF216" s="516"/>
      <c r="BRG216" s="516"/>
      <c r="BRH216" s="516"/>
      <c r="BRI216" s="516"/>
      <c r="BRJ216" s="516"/>
      <c r="BRK216" s="516"/>
      <c r="BRL216" s="516"/>
      <c r="BRM216" s="516"/>
      <c r="BRN216" s="516"/>
      <c r="BRO216" s="516"/>
      <c r="BRP216" s="516"/>
      <c r="BRQ216" s="516"/>
      <c r="BRR216" s="516"/>
      <c r="BRS216" s="516"/>
      <c r="BRT216" s="516"/>
      <c r="BRU216" s="516"/>
      <c r="BRV216" s="516"/>
      <c r="BRW216" s="516"/>
      <c r="BRX216" s="516"/>
      <c r="BRY216" s="516"/>
      <c r="BRZ216" s="516"/>
      <c r="BSA216" s="516"/>
      <c r="BSB216" s="516"/>
      <c r="BSC216" s="516"/>
      <c r="BSD216" s="516"/>
      <c r="BSE216" s="516"/>
      <c r="BSF216" s="516"/>
      <c r="BSG216" s="516"/>
      <c r="BSH216" s="516"/>
      <c r="BSI216" s="516"/>
      <c r="BSJ216" s="516"/>
      <c r="BSK216" s="516"/>
      <c r="BSL216" s="516"/>
      <c r="BSM216" s="516"/>
      <c r="BSN216" s="516"/>
      <c r="BSO216" s="516"/>
      <c r="BSP216" s="516"/>
      <c r="BSQ216" s="516"/>
      <c r="BSR216" s="516"/>
      <c r="BSS216" s="516"/>
      <c r="BST216" s="516"/>
      <c r="BSU216" s="516"/>
      <c r="BSV216" s="516"/>
      <c r="BSW216" s="516"/>
      <c r="BSX216" s="516"/>
      <c r="BSY216" s="516"/>
      <c r="BSZ216" s="516"/>
      <c r="BTA216" s="516"/>
      <c r="BTB216" s="516"/>
      <c r="BTC216" s="516"/>
      <c r="BTD216" s="516"/>
      <c r="BTE216" s="516"/>
      <c r="BTF216" s="516"/>
      <c r="BTG216" s="516"/>
      <c r="BTH216" s="516"/>
      <c r="BTI216" s="516"/>
      <c r="BTJ216" s="516"/>
      <c r="BTK216" s="516"/>
      <c r="BTL216" s="516"/>
      <c r="BTM216" s="516"/>
      <c r="BTN216" s="516"/>
      <c r="BTO216" s="516"/>
      <c r="BTP216" s="516"/>
      <c r="BTQ216" s="516"/>
      <c r="BTR216" s="516"/>
      <c r="BTS216" s="516"/>
      <c r="BTT216" s="516"/>
      <c r="BTU216" s="516"/>
      <c r="BTV216" s="516"/>
      <c r="BTW216" s="516"/>
      <c r="BTX216" s="516"/>
      <c r="BTY216" s="516"/>
      <c r="BTZ216" s="516"/>
      <c r="BUA216" s="516"/>
      <c r="BUB216" s="516"/>
      <c r="BUC216" s="516"/>
      <c r="BUD216" s="516"/>
      <c r="BUE216" s="516"/>
      <c r="BUF216" s="516"/>
      <c r="BUG216" s="516"/>
      <c r="BUH216" s="516"/>
      <c r="BUI216" s="516"/>
      <c r="BUJ216" s="516"/>
      <c r="BUK216" s="516"/>
      <c r="BUL216" s="516"/>
      <c r="BUM216" s="516"/>
      <c r="BUN216" s="516"/>
      <c r="BUO216" s="516"/>
      <c r="BUP216" s="516"/>
      <c r="BUQ216" s="516"/>
      <c r="BUR216" s="516"/>
      <c r="BUS216" s="516"/>
      <c r="BUT216" s="516"/>
      <c r="BUU216" s="516"/>
      <c r="BUV216" s="516"/>
      <c r="BUW216" s="516"/>
      <c r="BUX216" s="516"/>
      <c r="BUY216" s="516"/>
      <c r="BUZ216" s="516"/>
      <c r="BVA216" s="516"/>
      <c r="BVB216" s="516"/>
      <c r="BVC216" s="516"/>
      <c r="BVD216" s="516"/>
      <c r="BVE216" s="516"/>
      <c r="BVF216" s="516"/>
      <c r="BVG216" s="516"/>
      <c r="BVH216" s="516"/>
      <c r="BVI216" s="516"/>
      <c r="BVJ216" s="516"/>
      <c r="BVK216" s="516"/>
      <c r="BVL216" s="516"/>
      <c r="BVM216" s="516"/>
      <c r="BVN216" s="516"/>
      <c r="BVO216" s="516"/>
      <c r="BVP216" s="516"/>
      <c r="BVQ216" s="516"/>
      <c r="BVR216" s="516"/>
      <c r="BVS216" s="516"/>
      <c r="BVT216" s="516"/>
      <c r="BVU216" s="516"/>
      <c r="BVV216" s="516"/>
      <c r="BVW216" s="516"/>
      <c r="BVX216" s="516"/>
      <c r="BVY216" s="516"/>
      <c r="BVZ216" s="516"/>
      <c r="BWA216" s="516"/>
      <c r="BWB216" s="516"/>
      <c r="BWC216" s="516"/>
      <c r="BWD216" s="516"/>
      <c r="BWE216" s="516"/>
      <c r="BWF216" s="516"/>
      <c r="BWG216" s="516"/>
      <c r="BWH216" s="516"/>
      <c r="BWI216" s="516"/>
      <c r="BWJ216" s="516"/>
      <c r="BWK216" s="516"/>
      <c r="BWL216" s="516"/>
      <c r="BWM216" s="516"/>
      <c r="BWN216" s="516"/>
      <c r="BWO216" s="516"/>
      <c r="BWP216" s="516"/>
      <c r="BWQ216" s="516"/>
      <c r="BWR216" s="516"/>
      <c r="BWS216" s="516"/>
      <c r="BWT216" s="516"/>
      <c r="BWU216" s="516"/>
      <c r="BWV216" s="516"/>
      <c r="BWW216" s="516"/>
      <c r="BWX216" s="516"/>
      <c r="BWY216" s="516"/>
      <c r="BWZ216" s="516"/>
      <c r="BXA216" s="516"/>
      <c r="BXB216" s="516"/>
      <c r="BXC216" s="516"/>
      <c r="BXD216" s="516"/>
      <c r="BXE216" s="516"/>
      <c r="BXF216" s="516"/>
      <c r="BXG216" s="516"/>
      <c r="BXH216" s="516"/>
      <c r="BXI216" s="516"/>
      <c r="BXJ216" s="516"/>
      <c r="BXK216" s="516"/>
      <c r="BXL216" s="516"/>
      <c r="BXM216" s="516"/>
      <c r="BXN216" s="516"/>
      <c r="BXO216" s="516"/>
      <c r="BXP216" s="516"/>
      <c r="BXQ216" s="516"/>
      <c r="BXR216" s="516"/>
      <c r="BXS216" s="516"/>
      <c r="BXT216" s="516"/>
      <c r="BXU216" s="516"/>
      <c r="BXV216" s="516"/>
      <c r="BXW216" s="516"/>
      <c r="BXX216" s="516"/>
      <c r="BXY216" s="516"/>
      <c r="BXZ216" s="516"/>
      <c r="BYA216" s="516"/>
      <c r="BYB216" s="516"/>
      <c r="BYC216" s="516"/>
      <c r="BYD216" s="516"/>
      <c r="BYE216" s="516"/>
      <c r="BYF216" s="516"/>
      <c r="BYG216" s="516"/>
      <c r="BYH216" s="516"/>
      <c r="BYI216" s="516"/>
      <c r="BYJ216" s="516"/>
      <c r="BYK216" s="516"/>
      <c r="BYL216" s="516"/>
      <c r="BYM216" s="516"/>
      <c r="BYN216" s="516"/>
      <c r="BYO216" s="516"/>
      <c r="BYP216" s="516"/>
      <c r="BYQ216" s="516"/>
      <c r="BYR216" s="516"/>
      <c r="BYS216" s="516"/>
      <c r="BYT216" s="516"/>
      <c r="BYU216" s="516"/>
      <c r="BYV216" s="516"/>
      <c r="BYW216" s="516"/>
      <c r="BYX216" s="516"/>
      <c r="BYY216" s="516"/>
      <c r="BYZ216" s="516"/>
      <c r="BZA216" s="516"/>
      <c r="BZB216" s="516"/>
      <c r="BZC216" s="516"/>
      <c r="BZD216" s="516"/>
      <c r="BZE216" s="516"/>
      <c r="BZF216" s="516"/>
      <c r="BZG216" s="516"/>
      <c r="BZH216" s="516"/>
      <c r="BZI216" s="516"/>
      <c r="BZJ216" s="516"/>
      <c r="BZK216" s="516"/>
      <c r="BZL216" s="516"/>
      <c r="BZM216" s="516"/>
      <c r="BZN216" s="516"/>
      <c r="BZO216" s="516"/>
      <c r="BZP216" s="516"/>
      <c r="BZQ216" s="516"/>
      <c r="BZR216" s="516"/>
      <c r="BZS216" s="516"/>
      <c r="BZT216" s="516"/>
      <c r="BZU216" s="516"/>
      <c r="BZV216" s="516"/>
      <c r="BZW216" s="516"/>
      <c r="BZX216" s="516"/>
      <c r="BZY216" s="516"/>
      <c r="BZZ216" s="516"/>
      <c r="CAA216" s="516"/>
      <c r="CAB216" s="516"/>
      <c r="CAC216" s="516"/>
      <c r="CAD216" s="516"/>
      <c r="CAE216" s="516"/>
      <c r="CAF216" s="516"/>
      <c r="CAG216" s="516"/>
      <c r="CAH216" s="516"/>
      <c r="CAI216" s="516"/>
      <c r="CAJ216" s="516"/>
      <c r="CAK216" s="516"/>
      <c r="CAL216" s="516"/>
      <c r="CAM216" s="516"/>
      <c r="CAN216" s="516"/>
      <c r="CAO216" s="516"/>
      <c r="CAP216" s="516"/>
      <c r="CAQ216" s="516"/>
      <c r="CAR216" s="516"/>
      <c r="CAS216" s="516"/>
      <c r="CAT216" s="516"/>
      <c r="CAU216" s="516"/>
      <c r="CAV216" s="516"/>
      <c r="CAW216" s="516"/>
      <c r="CAX216" s="516"/>
      <c r="CAY216" s="516"/>
      <c r="CAZ216" s="516"/>
      <c r="CBA216" s="516"/>
      <c r="CBB216" s="516"/>
      <c r="CBC216" s="516"/>
      <c r="CBD216" s="516"/>
      <c r="CBE216" s="516"/>
      <c r="CBF216" s="516"/>
      <c r="CBG216" s="516"/>
      <c r="CBH216" s="516"/>
      <c r="CBI216" s="516"/>
      <c r="CBJ216" s="516"/>
      <c r="CBK216" s="516"/>
      <c r="CBL216" s="516"/>
      <c r="CBM216" s="516"/>
      <c r="CBN216" s="516"/>
      <c r="CBO216" s="516"/>
      <c r="CBP216" s="516"/>
      <c r="CBQ216" s="516"/>
      <c r="CBR216" s="516"/>
      <c r="CBS216" s="516"/>
      <c r="CBT216" s="516"/>
      <c r="CBU216" s="516"/>
      <c r="CBV216" s="516"/>
      <c r="CBW216" s="516"/>
      <c r="CBX216" s="516"/>
      <c r="CBY216" s="516"/>
      <c r="CBZ216" s="516"/>
      <c r="CCA216" s="516"/>
      <c r="CCB216" s="516"/>
      <c r="CCC216" s="516"/>
      <c r="CCD216" s="516"/>
      <c r="CCE216" s="516"/>
      <c r="CCF216" s="516"/>
      <c r="CCG216" s="516"/>
      <c r="CCH216" s="516"/>
      <c r="CCI216" s="516"/>
      <c r="CCJ216" s="516"/>
      <c r="CCK216" s="516"/>
      <c r="CCL216" s="516"/>
      <c r="CCM216" s="516"/>
      <c r="CCN216" s="516"/>
      <c r="CCO216" s="516"/>
      <c r="CCP216" s="516"/>
      <c r="CCQ216" s="516"/>
      <c r="CCR216" s="516"/>
      <c r="CCS216" s="516"/>
      <c r="CCT216" s="516"/>
      <c r="CCU216" s="516"/>
      <c r="CCV216" s="516"/>
      <c r="CCW216" s="516"/>
      <c r="CCX216" s="516"/>
      <c r="CCY216" s="516"/>
      <c r="CCZ216" s="516"/>
      <c r="CDA216" s="516"/>
      <c r="CDB216" s="516"/>
      <c r="CDC216" s="516"/>
      <c r="CDD216" s="516"/>
      <c r="CDE216" s="516"/>
      <c r="CDF216" s="516"/>
      <c r="CDG216" s="516"/>
      <c r="CDH216" s="516"/>
      <c r="CDI216" s="516"/>
      <c r="CDJ216" s="516"/>
      <c r="CDK216" s="516"/>
      <c r="CDL216" s="516"/>
      <c r="CDM216" s="516"/>
      <c r="CDN216" s="516"/>
      <c r="CDO216" s="516"/>
      <c r="CDP216" s="516"/>
      <c r="CDQ216" s="516"/>
      <c r="CDR216" s="516"/>
      <c r="CDS216" s="516"/>
      <c r="CDT216" s="516"/>
      <c r="CDU216" s="516"/>
      <c r="CDV216" s="516"/>
      <c r="CDW216" s="516"/>
      <c r="CDX216" s="516"/>
      <c r="CDY216" s="516"/>
      <c r="CDZ216" s="516"/>
      <c r="CEA216" s="516"/>
      <c r="CEB216" s="516"/>
      <c r="CEC216" s="516"/>
      <c r="CED216" s="516"/>
      <c r="CEE216" s="516"/>
      <c r="CEF216" s="516"/>
      <c r="CEG216" s="516"/>
      <c r="CEH216" s="516"/>
      <c r="CEI216" s="516"/>
      <c r="CEJ216" s="516"/>
      <c r="CEK216" s="516"/>
      <c r="CEL216" s="516"/>
      <c r="CEM216" s="516"/>
      <c r="CEN216" s="516"/>
      <c r="CEO216" s="516"/>
      <c r="CEP216" s="516"/>
      <c r="CEQ216" s="516"/>
      <c r="CER216" s="516"/>
      <c r="CES216" s="516"/>
      <c r="CET216" s="516"/>
      <c r="CEU216" s="516"/>
      <c r="CEV216" s="516"/>
      <c r="CEW216" s="516"/>
      <c r="CEX216" s="516"/>
      <c r="CEY216" s="516"/>
      <c r="CEZ216" s="516"/>
      <c r="CFA216" s="516"/>
      <c r="CFB216" s="516"/>
      <c r="CFC216" s="516"/>
      <c r="CFD216" s="516"/>
      <c r="CFE216" s="516"/>
      <c r="CFF216" s="516"/>
      <c r="CFG216" s="516"/>
      <c r="CFH216" s="516"/>
      <c r="CFI216" s="516"/>
      <c r="CFJ216" s="516"/>
      <c r="CFK216" s="516"/>
      <c r="CFL216" s="516"/>
      <c r="CFM216" s="516"/>
      <c r="CFN216" s="516"/>
      <c r="CFO216" s="516"/>
      <c r="CFP216" s="516"/>
      <c r="CFQ216" s="516"/>
      <c r="CFR216" s="516"/>
      <c r="CFS216" s="516"/>
      <c r="CFT216" s="516"/>
      <c r="CFU216" s="516"/>
      <c r="CFV216" s="516"/>
      <c r="CFW216" s="516"/>
      <c r="CFX216" s="516"/>
      <c r="CFY216" s="516"/>
      <c r="CFZ216" s="516"/>
      <c r="CGA216" s="516"/>
      <c r="CGB216" s="516"/>
      <c r="CGC216" s="516"/>
      <c r="CGD216" s="516"/>
      <c r="CGE216" s="516"/>
      <c r="CGF216" s="516"/>
      <c r="CGG216" s="516"/>
      <c r="CGH216" s="516"/>
      <c r="CGI216" s="516"/>
      <c r="CGJ216" s="516"/>
      <c r="CGK216" s="516"/>
      <c r="CGL216" s="516"/>
      <c r="CGM216" s="516"/>
      <c r="CGN216" s="516"/>
      <c r="CGO216" s="516"/>
      <c r="CGP216" s="516"/>
      <c r="CGQ216" s="516"/>
      <c r="CGR216" s="516"/>
      <c r="CGS216" s="516"/>
      <c r="CGT216" s="516"/>
      <c r="CGU216" s="516"/>
      <c r="CGV216" s="516"/>
      <c r="CGW216" s="516"/>
      <c r="CGX216" s="516"/>
      <c r="CGY216" s="516"/>
      <c r="CGZ216" s="516"/>
      <c r="CHA216" s="516"/>
      <c r="CHB216" s="516"/>
      <c r="CHC216" s="516"/>
      <c r="CHD216" s="516"/>
      <c r="CHE216" s="516"/>
      <c r="CHF216" s="516"/>
      <c r="CHG216" s="516"/>
      <c r="CHH216" s="516"/>
      <c r="CHI216" s="516"/>
      <c r="CHJ216" s="516"/>
      <c r="CHK216" s="516"/>
      <c r="CHL216" s="516"/>
      <c r="CHM216" s="516"/>
      <c r="CHN216" s="516"/>
      <c r="CHO216" s="516"/>
      <c r="CHP216" s="516"/>
      <c r="CHQ216" s="516"/>
      <c r="CHR216" s="516"/>
      <c r="CHS216" s="516"/>
      <c r="CHT216" s="516"/>
      <c r="CHU216" s="516"/>
      <c r="CHV216" s="516"/>
      <c r="CHW216" s="516"/>
      <c r="CHX216" s="516"/>
      <c r="CHY216" s="516"/>
      <c r="CHZ216" s="516"/>
      <c r="CIA216" s="516"/>
      <c r="CIB216" s="516"/>
      <c r="CIC216" s="516"/>
      <c r="CID216" s="516"/>
      <c r="CIE216" s="516"/>
      <c r="CIF216" s="516"/>
      <c r="CIG216" s="516"/>
      <c r="CIH216" s="516"/>
      <c r="CII216" s="516"/>
      <c r="CIJ216" s="516"/>
      <c r="CIK216" s="516"/>
      <c r="CIL216" s="516"/>
      <c r="CIM216" s="516"/>
      <c r="CIN216" s="516"/>
      <c r="CIO216" s="516"/>
      <c r="CIP216" s="516"/>
      <c r="CIQ216" s="516"/>
      <c r="CIR216" s="516"/>
      <c r="CIS216" s="516"/>
      <c r="CIT216" s="516"/>
      <c r="CIU216" s="516"/>
      <c r="CIV216" s="516"/>
      <c r="CIW216" s="516"/>
      <c r="CIX216" s="516"/>
      <c r="CIY216" s="516"/>
      <c r="CIZ216" s="516"/>
      <c r="CJA216" s="516"/>
      <c r="CJB216" s="516"/>
      <c r="CJC216" s="516"/>
      <c r="CJD216" s="516"/>
      <c r="CJE216" s="516"/>
      <c r="CJF216" s="516"/>
      <c r="CJG216" s="516"/>
      <c r="CJH216" s="516"/>
      <c r="CJI216" s="516"/>
      <c r="CJJ216" s="516"/>
      <c r="CJK216" s="516"/>
      <c r="CJL216" s="516"/>
      <c r="CJM216" s="516"/>
      <c r="CJN216" s="516"/>
      <c r="CJO216" s="516"/>
      <c r="CJP216" s="516"/>
      <c r="CJQ216" s="516"/>
      <c r="CJR216" s="516"/>
      <c r="CJS216" s="516"/>
      <c r="CJT216" s="516"/>
      <c r="CJU216" s="516"/>
      <c r="CJV216" s="516"/>
      <c r="CJW216" s="516"/>
      <c r="CJX216" s="516"/>
      <c r="CJY216" s="516"/>
      <c r="CJZ216" s="516"/>
      <c r="CKA216" s="516"/>
      <c r="CKB216" s="516"/>
      <c r="CKC216" s="516"/>
      <c r="CKD216" s="516"/>
      <c r="CKE216" s="516"/>
      <c r="CKF216" s="516"/>
      <c r="CKG216" s="516"/>
      <c r="CKH216" s="516"/>
      <c r="CKI216" s="516"/>
      <c r="CKJ216" s="516"/>
      <c r="CKK216" s="516"/>
      <c r="CKL216" s="516"/>
      <c r="CKM216" s="516"/>
      <c r="CKN216" s="516"/>
      <c r="CKO216" s="516"/>
      <c r="CKP216" s="516"/>
      <c r="CKQ216" s="516"/>
      <c r="CKR216" s="516"/>
      <c r="CKS216" s="516"/>
      <c r="CKT216" s="516"/>
      <c r="CKU216" s="516"/>
      <c r="CKV216" s="516"/>
      <c r="CKW216" s="516"/>
      <c r="CKX216" s="516"/>
      <c r="CKY216" s="516"/>
      <c r="CKZ216" s="516"/>
      <c r="CLA216" s="516"/>
      <c r="CLB216" s="516"/>
      <c r="CLC216" s="516"/>
      <c r="CLD216" s="516"/>
      <c r="CLE216" s="516"/>
      <c r="CLF216" s="516"/>
      <c r="CLG216" s="516"/>
      <c r="CLH216" s="516"/>
      <c r="CLI216" s="516"/>
      <c r="CLJ216" s="516"/>
      <c r="CLK216" s="516"/>
      <c r="CLL216" s="516"/>
      <c r="CLM216" s="516"/>
      <c r="CLN216" s="516"/>
      <c r="CLO216" s="516"/>
      <c r="CLP216" s="516"/>
      <c r="CLQ216" s="516"/>
      <c r="CLR216" s="516"/>
      <c r="CLS216" s="516"/>
      <c r="CLT216" s="516"/>
      <c r="CLU216" s="516"/>
      <c r="CLV216" s="516"/>
      <c r="CLW216" s="516"/>
      <c r="CLX216" s="516"/>
      <c r="CLY216" s="516"/>
      <c r="CLZ216" s="516"/>
      <c r="CMA216" s="516"/>
      <c r="CMB216" s="516"/>
      <c r="CMC216" s="516"/>
      <c r="CMD216" s="516"/>
      <c r="CME216" s="516"/>
      <c r="CMF216" s="516"/>
      <c r="CMG216" s="516"/>
      <c r="CMH216" s="516"/>
      <c r="CMI216" s="516"/>
      <c r="CMJ216" s="516"/>
      <c r="CMK216" s="516"/>
      <c r="CML216" s="516"/>
      <c r="CMM216" s="516"/>
      <c r="CMN216" s="516"/>
      <c r="CMO216" s="516"/>
      <c r="CMP216" s="516"/>
      <c r="CMQ216" s="516"/>
      <c r="CMR216" s="516"/>
      <c r="CMS216" s="516"/>
      <c r="CMT216" s="516"/>
      <c r="CMU216" s="516"/>
      <c r="CMV216" s="516"/>
      <c r="CMW216" s="516"/>
      <c r="CMX216" s="516"/>
      <c r="CMY216" s="516"/>
      <c r="CMZ216" s="516"/>
      <c r="CNA216" s="516"/>
      <c r="CNB216" s="516"/>
      <c r="CNC216" s="516"/>
      <c r="CND216" s="516"/>
      <c r="CNE216" s="516"/>
      <c r="CNF216" s="516"/>
      <c r="CNG216" s="516"/>
      <c r="CNH216" s="516"/>
      <c r="CNI216" s="516"/>
      <c r="CNJ216" s="516"/>
      <c r="CNK216" s="516"/>
      <c r="CNL216" s="516"/>
      <c r="CNM216" s="516"/>
      <c r="CNN216" s="516"/>
      <c r="CNO216" s="516"/>
      <c r="CNP216" s="516"/>
      <c r="CNQ216" s="516"/>
      <c r="CNR216" s="516"/>
      <c r="CNS216" s="516"/>
      <c r="CNT216" s="516"/>
      <c r="CNU216" s="516"/>
      <c r="CNV216" s="516"/>
      <c r="CNW216" s="516"/>
      <c r="CNX216" s="516"/>
      <c r="CNY216" s="516"/>
      <c r="CNZ216" s="516"/>
      <c r="COA216" s="516"/>
      <c r="COB216" s="516"/>
      <c r="COC216" s="516"/>
      <c r="COD216" s="516"/>
      <c r="COE216" s="516"/>
      <c r="COF216" s="516"/>
      <c r="COG216" s="516"/>
      <c r="COH216" s="516"/>
      <c r="COI216" s="516"/>
      <c r="COJ216" s="516"/>
      <c r="COK216" s="516"/>
      <c r="COL216" s="516"/>
      <c r="COM216" s="516"/>
      <c r="CON216" s="516"/>
      <c r="COO216" s="516"/>
      <c r="COP216" s="516"/>
      <c r="COQ216" s="516"/>
      <c r="COR216" s="516"/>
      <c r="COS216" s="516"/>
      <c r="COT216" s="516"/>
      <c r="COU216" s="516"/>
      <c r="COV216" s="516"/>
      <c r="COW216" s="516"/>
      <c r="COX216" s="516"/>
      <c r="COY216" s="516"/>
      <c r="COZ216" s="516"/>
      <c r="CPA216" s="516"/>
      <c r="CPB216" s="516"/>
      <c r="CPC216" s="516"/>
      <c r="CPD216" s="516"/>
      <c r="CPE216" s="516"/>
      <c r="CPF216" s="516"/>
      <c r="CPG216" s="516"/>
      <c r="CPH216" s="516"/>
      <c r="CPI216" s="516"/>
      <c r="CPJ216" s="516"/>
      <c r="CPK216" s="516"/>
      <c r="CPL216" s="516"/>
      <c r="CPM216" s="516"/>
      <c r="CPN216" s="516"/>
      <c r="CPO216" s="516"/>
      <c r="CPP216" s="516"/>
      <c r="CPQ216" s="516"/>
      <c r="CPR216" s="516"/>
      <c r="CPS216" s="516"/>
      <c r="CPT216" s="516"/>
      <c r="CPU216" s="516"/>
      <c r="CPV216" s="516"/>
      <c r="CPW216" s="516"/>
      <c r="CPX216" s="516"/>
      <c r="CPY216" s="516"/>
      <c r="CPZ216" s="516"/>
      <c r="CQA216" s="516"/>
      <c r="CQB216" s="516"/>
      <c r="CQC216" s="516"/>
      <c r="CQD216" s="516"/>
      <c r="CQE216" s="516"/>
      <c r="CQF216" s="516"/>
      <c r="CQG216" s="516"/>
      <c r="CQH216" s="516"/>
      <c r="CQI216" s="516"/>
      <c r="CQJ216" s="516"/>
      <c r="CQK216" s="516"/>
      <c r="CQL216" s="516"/>
      <c r="CQM216" s="516"/>
      <c r="CQN216" s="516"/>
      <c r="CQO216" s="516"/>
      <c r="CQP216" s="516"/>
      <c r="CQQ216" s="516"/>
      <c r="CQR216" s="516"/>
      <c r="CQS216" s="516"/>
      <c r="CQT216" s="516"/>
      <c r="CQU216" s="516"/>
      <c r="CQV216" s="516"/>
      <c r="CQW216" s="516"/>
      <c r="CQX216" s="516"/>
      <c r="CQY216" s="516"/>
      <c r="CQZ216" s="516"/>
      <c r="CRA216" s="516"/>
      <c r="CRB216" s="516"/>
      <c r="CRC216" s="516"/>
      <c r="CRD216" s="516"/>
      <c r="CRE216" s="516"/>
      <c r="CRF216" s="516"/>
      <c r="CRG216" s="516"/>
      <c r="CRH216" s="516"/>
      <c r="CRI216" s="516"/>
      <c r="CRJ216" s="516"/>
      <c r="CRK216" s="516"/>
      <c r="CRL216" s="516"/>
      <c r="CRM216" s="516"/>
      <c r="CRN216" s="516"/>
      <c r="CRO216" s="516"/>
      <c r="CRP216" s="516"/>
      <c r="CRQ216" s="516"/>
      <c r="CRR216" s="516"/>
      <c r="CRS216" s="516"/>
      <c r="CRT216" s="516"/>
      <c r="CRU216" s="516"/>
      <c r="CRV216" s="516"/>
      <c r="CRW216" s="516"/>
      <c r="CRX216" s="516"/>
      <c r="CRY216" s="516"/>
      <c r="CRZ216" s="516"/>
      <c r="CSA216" s="516"/>
      <c r="CSB216" s="516"/>
      <c r="CSC216" s="516"/>
      <c r="CSD216" s="516"/>
      <c r="CSE216" s="516"/>
      <c r="CSF216" s="516"/>
      <c r="CSG216" s="516"/>
      <c r="CSH216" s="516"/>
      <c r="CSI216" s="516"/>
      <c r="CSJ216" s="516"/>
      <c r="CSK216" s="516"/>
      <c r="CSL216" s="516"/>
      <c r="CSM216" s="516"/>
      <c r="CSN216" s="516"/>
      <c r="CSO216" s="516"/>
      <c r="CSP216" s="516"/>
      <c r="CSQ216" s="516"/>
      <c r="CSR216" s="516"/>
      <c r="CSS216" s="516"/>
      <c r="CST216" s="516"/>
      <c r="CSU216" s="516"/>
      <c r="CSV216" s="516"/>
      <c r="CSW216" s="516"/>
      <c r="CSX216" s="516"/>
      <c r="CSY216" s="516"/>
      <c r="CSZ216" s="516"/>
      <c r="CTA216" s="516"/>
      <c r="CTB216" s="516"/>
      <c r="CTC216" s="516"/>
      <c r="CTD216" s="516"/>
      <c r="CTE216" s="516"/>
      <c r="CTF216" s="516"/>
      <c r="CTG216" s="516"/>
      <c r="CTH216" s="516"/>
      <c r="CTI216" s="516"/>
      <c r="CTJ216" s="516"/>
      <c r="CTK216" s="516"/>
      <c r="CTL216" s="516"/>
      <c r="CTM216" s="516"/>
      <c r="CTN216" s="516"/>
      <c r="CTO216" s="516"/>
      <c r="CTP216" s="516"/>
      <c r="CTQ216" s="516"/>
      <c r="CTR216" s="516"/>
      <c r="CTS216" s="516"/>
      <c r="CTT216" s="516"/>
      <c r="CTU216" s="516"/>
      <c r="CTV216" s="516"/>
      <c r="CTW216" s="516"/>
      <c r="CTX216" s="516"/>
      <c r="CTY216" s="516"/>
      <c r="CTZ216" s="516"/>
      <c r="CUA216" s="516"/>
      <c r="CUB216" s="516"/>
      <c r="CUC216" s="516"/>
      <c r="CUD216" s="516"/>
      <c r="CUE216" s="516"/>
      <c r="CUF216" s="516"/>
      <c r="CUG216" s="516"/>
      <c r="CUH216" s="516"/>
      <c r="CUI216" s="516"/>
      <c r="CUJ216" s="516"/>
      <c r="CUK216" s="516"/>
      <c r="CUL216" s="516"/>
      <c r="CUM216" s="516"/>
      <c r="CUN216" s="516"/>
      <c r="CUO216" s="516"/>
      <c r="CUP216" s="516"/>
      <c r="CUQ216" s="516"/>
      <c r="CUR216" s="516"/>
      <c r="CUS216" s="516"/>
      <c r="CUT216" s="516"/>
      <c r="CUU216" s="516"/>
      <c r="CUV216" s="516"/>
      <c r="CUW216" s="516"/>
      <c r="CUX216" s="516"/>
      <c r="CUY216" s="516"/>
      <c r="CUZ216" s="516"/>
      <c r="CVA216" s="516"/>
      <c r="CVB216" s="516"/>
      <c r="CVC216" s="516"/>
      <c r="CVD216" s="516"/>
      <c r="CVE216" s="516"/>
      <c r="CVF216" s="516"/>
      <c r="CVG216" s="516"/>
      <c r="CVH216" s="516"/>
      <c r="CVI216" s="516"/>
      <c r="CVJ216" s="516"/>
      <c r="CVK216" s="516"/>
      <c r="CVL216" s="516"/>
      <c r="CVM216" s="516"/>
      <c r="CVN216" s="516"/>
      <c r="CVO216" s="516"/>
      <c r="CVP216" s="516"/>
      <c r="CVQ216" s="516"/>
      <c r="CVR216" s="516"/>
      <c r="CVS216" s="516"/>
      <c r="CVT216" s="516"/>
      <c r="CVU216" s="516"/>
      <c r="CVV216" s="516"/>
      <c r="CVW216" s="516"/>
      <c r="CVX216" s="516"/>
      <c r="CVY216" s="516"/>
      <c r="CVZ216" s="516"/>
      <c r="CWA216" s="516"/>
      <c r="CWB216" s="516"/>
      <c r="CWC216" s="516"/>
      <c r="CWD216" s="516"/>
      <c r="CWE216" s="516"/>
      <c r="CWF216" s="516"/>
      <c r="CWG216" s="516"/>
      <c r="CWH216" s="516"/>
      <c r="CWI216" s="516"/>
      <c r="CWJ216" s="516"/>
      <c r="CWK216" s="516"/>
      <c r="CWL216" s="516"/>
      <c r="CWM216" s="516"/>
      <c r="CWN216" s="516"/>
      <c r="CWO216" s="516"/>
      <c r="CWP216" s="516"/>
      <c r="CWQ216" s="516"/>
      <c r="CWR216" s="516"/>
      <c r="CWS216" s="516"/>
      <c r="CWT216" s="516"/>
      <c r="CWU216" s="516"/>
      <c r="CWV216" s="516"/>
      <c r="CWW216" s="516"/>
      <c r="CWX216" s="516"/>
      <c r="CWY216" s="516"/>
      <c r="CWZ216" s="516"/>
      <c r="CXA216" s="516"/>
      <c r="CXB216" s="516"/>
      <c r="CXC216" s="516"/>
      <c r="CXD216" s="516"/>
      <c r="CXE216" s="516"/>
      <c r="CXF216" s="516"/>
      <c r="CXG216" s="516"/>
      <c r="CXH216" s="516"/>
      <c r="CXI216" s="516"/>
      <c r="CXJ216" s="516"/>
      <c r="CXK216" s="516"/>
      <c r="CXL216" s="516"/>
      <c r="CXM216" s="516"/>
      <c r="CXN216" s="516"/>
      <c r="CXO216" s="516"/>
      <c r="CXP216" s="516"/>
      <c r="CXQ216" s="516"/>
      <c r="CXR216" s="516"/>
      <c r="CXS216" s="516"/>
      <c r="CXT216" s="516"/>
      <c r="CXU216" s="516"/>
      <c r="CXV216" s="516"/>
      <c r="CXW216" s="516"/>
      <c r="CXX216" s="516"/>
      <c r="CXY216" s="516"/>
      <c r="CXZ216" s="516"/>
      <c r="CYA216" s="516"/>
      <c r="CYB216" s="516"/>
      <c r="CYC216" s="516"/>
      <c r="CYD216" s="516"/>
      <c r="CYE216" s="516"/>
      <c r="CYF216" s="516"/>
      <c r="CYG216" s="516"/>
      <c r="CYH216" s="516"/>
      <c r="CYI216" s="516"/>
      <c r="CYJ216" s="516"/>
      <c r="CYK216" s="516"/>
      <c r="CYL216" s="516"/>
      <c r="CYM216" s="516"/>
      <c r="CYN216" s="516"/>
      <c r="CYO216" s="516"/>
      <c r="CYP216" s="516"/>
      <c r="CYQ216" s="516"/>
      <c r="CYR216" s="516"/>
      <c r="CYS216" s="516"/>
      <c r="CYT216" s="516"/>
      <c r="CYU216" s="516"/>
      <c r="CYV216" s="516"/>
      <c r="CYW216" s="516"/>
      <c r="CYX216" s="516"/>
      <c r="CYY216" s="516"/>
      <c r="CYZ216" s="516"/>
      <c r="CZA216" s="516"/>
      <c r="CZB216" s="516"/>
      <c r="CZC216" s="516"/>
      <c r="CZD216" s="516"/>
      <c r="CZE216" s="516"/>
      <c r="CZF216" s="516"/>
      <c r="CZG216" s="516"/>
      <c r="CZH216" s="516"/>
      <c r="CZI216" s="516"/>
      <c r="CZJ216" s="516"/>
      <c r="CZK216" s="516"/>
      <c r="CZL216" s="516"/>
      <c r="CZM216" s="516"/>
      <c r="CZN216" s="516"/>
      <c r="CZO216" s="516"/>
      <c r="CZP216" s="516"/>
      <c r="CZQ216" s="516"/>
      <c r="CZR216" s="516"/>
      <c r="CZS216" s="516"/>
      <c r="CZT216" s="516"/>
      <c r="CZU216" s="516"/>
      <c r="CZV216" s="516"/>
      <c r="CZW216" s="516"/>
      <c r="CZX216" s="516"/>
      <c r="CZY216" s="516"/>
      <c r="CZZ216" s="516"/>
      <c r="DAA216" s="516"/>
      <c r="DAB216" s="516"/>
      <c r="DAC216" s="516"/>
      <c r="DAD216" s="516"/>
      <c r="DAE216" s="516"/>
      <c r="DAF216" s="516"/>
      <c r="DAG216" s="516"/>
      <c r="DAH216" s="516"/>
      <c r="DAI216" s="516"/>
      <c r="DAJ216" s="516"/>
      <c r="DAK216" s="516"/>
      <c r="DAL216" s="516"/>
      <c r="DAM216" s="516"/>
      <c r="DAN216" s="516"/>
      <c r="DAO216" s="516"/>
      <c r="DAP216" s="516"/>
      <c r="DAQ216" s="516"/>
      <c r="DAR216" s="516"/>
      <c r="DAS216" s="516"/>
      <c r="DAT216" s="516"/>
      <c r="DAU216" s="516"/>
      <c r="DAV216" s="516"/>
      <c r="DAW216" s="516"/>
      <c r="DAX216" s="516"/>
      <c r="DAY216" s="516"/>
      <c r="DAZ216" s="516"/>
      <c r="DBA216" s="516"/>
      <c r="DBB216" s="516"/>
      <c r="DBC216" s="516"/>
      <c r="DBD216" s="516"/>
      <c r="DBE216" s="516"/>
      <c r="DBF216" s="516"/>
      <c r="DBG216" s="516"/>
      <c r="DBH216" s="516"/>
      <c r="DBI216" s="516"/>
      <c r="DBJ216" s="516"/>
      <c r="DBK216" s="516"/>
      <c r="DBL216" s="516"/>
      <c r="DBM216" s="516"/>
      <c r="DBN216" s="516"/>
      <c r="DBO216" s="516"/>
      <c r="DBP216" s="516"/>
      <c r="DBQ216" s="516"/>
      <c r="DBR216" s="516"/>
      <c r="DBS216" s="516"/>
      <c r="DBT216" s="516"/>
      <c r="DBU216" s="516"/>
      <c r="DBV216" s="516"/>
      <c r="DBW216" s="516"/>
      <c r="DBX216" s="516"/>
      <c r="DBY216" s="516"/>
      <c r="DBZ216" s="516"/>
      <c r="DCA216" s="516"/>
      <c r="DCB216" s="516"/>
      <c r="DCC216" s="516"/>
      <c r="DCD216" s="516"/>
      <c r="DCE216" s="516"/>
      <c r="DCF216" s="516"/>
      <c r="DCG216" s="516"/>
      <c r="DCH216" s="516"/>
      <c r="DCI216" s="516"/>
      <c r="DCJ216" s="516"/>
      <c r="DCK216" s="516"/>
      <c r="DCL216" s="516"/>
      <c r="DCM216" s="516"/>
      <c r="DCN216" s="516"/>
      <c r="DCO216" s="516"/>
      <c r="DCP216" s="516"/>
      <c r="DCQ216" s="516"/>
      <c r="DCR216" s="516"/>
      <c r="DCS216" s="516"/>
      <c r="DCT216" s="516"/>
      <c r="DCU216" s="516"/>
      <c r="DCV216" s="516"/>
      <c r="DCW216" s="516"/>
      <c r="DCX216" s="516"/>
      <c r="DCY216" s="516"/>
      <c r="DCZ216" s="516"/>
      <c r="DDA216" s="516"/>
      <c r="DDB216" s="516"/>
      <c r="DDC216" s="516"/>
      <c r="DDD216" s="516"/>
      <c r="DDE216" s="516"/>
      <c r="DDF216" s="516"/>
      <c r="DDG216" s="516"/>
      <c r="DDH216" s="516"/>
      <c r="DDI216" s="516"/>
      <c r="DDJ216" s="516"/>
      <c r="DDK216" s="516"/>
      <c r="DDL216" s="516"/>
      <c r="DDM216" s="516"/>
      <c r="DDN216" s="516"/>
      <c r="DDO216" s="516"/>
      <c r="DDP216" s="516"/>
      <c r="DDQ216" s="516"/>
      <c r="DDR216" s="516"/>
      <c r="DDS216" s="516"/>
      <c r="DDT216" s="516"/>
      <c r="DDU216" s="516"/>
      <c r="DDV216" s="516"/>
      <c r="DDW216" s="516"/>
      <c r="DDX216" s="516"/>
      <c r="DDY216" s="516"/>
      <c r="DDZ216" s="516"/>
      <c r="DEA216" s="516"/>
      <c r="DEB216" s="516"/>
      <c r="DEC216" s="516"/>
      <c r="DED216" s="516"/>
      <c r="DEE216" s="516"/>
      <c r="DEF216" s="516"/>
      <c r="DEG216" s="516"/>
      <c r="DEH216" s="516"/>
      <c r="DEI216" s="516"/>
      <c r="DEJ216" s="516"/>
      <c r="DEK216" s="516"/>
      <c r="DEL216" s="516"/>
      <c r="DEM216" s="516"/>
      <c r="DEN216" s="516"/>
      <c r="DEO216" s="516"/>
      <c r="DEP216" s="516"/>
      <c r="DEQ216" s="516"/>
      <c r="DER216" s="516"/>
      <c r="DES216" s="516"/>
      <c r="DET216" s="516"/>
      <c r="DEU216" s="516"/>
      <c r="DEV216" s="516"/>
      <c r="DEW216" s="516"/>
      <c r="DEX216" s="516"/>
      <c r="DEY216" s="516"/>
      <c r="DEZ216" s="516"/>
      <c r="DFA216" s="516"/>
      <c r="DFB216" s="516"/>
      <c r="DFC216" s="516"/>
      <c r="DFD216" s="516"/>
      <c r="DFE216" s="516"/>
      <c r="DFF216" s="516"/>
      <c r="DFG216" s="516"/>
      <c r="DFH216" s="516"/>
      <c r="DFI216" s="516"/>
      <c r="DFJ216" s="516"/>
      <c r="DFK216" s="516"/>
      <c r="DFL216" s="516"/>
      <c r="DFM216" s="516"/>
      <c r="DFN216" s="516"/>
      <c r="DFO216" s="516"/>
      <c r="DFP216" s="516"/>
      <c r="DFQ216" s="516"/>
      <c r="DFR216" s="516"/>
      <c r="DFS216" s="516"/>
      <c r="DFT216" s="516"/>
      <c r="DFU216" s="516"/>
      <c r="DFV216" s="516"/>
      <c r="DFW216" s="516"/>
      <c r="DFX216" s="516"/>
      <c r="DFY216" s="516"/>
      <c r="DFZ216" s="516"/>
      <c r="DGA216" s="516"/>
      <c r="DGB216" s="516"/>
      <c r="DGC216" s="516"/>
      <c r="DGD216" s="516"/>
      <c r="DGE216" s="516"/>
      <c r="DGF216" s="516"/>
      <c r="DGG216" s="516"/>
      <c r="DGH216" s="516"/>
      <c r="DGI216" s="516"/>
      <c r="DGJ216" s="516"/>
      <c r="DGK216" s="516"/>
      <c r="DGL216" s="516"/>
      <c r="DGM216" s="516"/>
      <c r="DGN216" s="516"/>
      <c r="DGO216" s="516"/>
      <c r="DGP216" s="516"/>
      <c r="DGQ216" s="516"/>
      <c r="DGR216" s="516"/>
      <c r="DGS216" s="516"/>
      <c r="DGT216" s="516"/>
      <c r="DGU216" s="516"/>
      <c r="DGV216" s="516"/>
      <c r="DGW216" s="516"/>
      <c r="DGX216" s="516"/>
      <c r="DGY216" s="516"/>
      <c r="DGZ216" s="516"/>
      <c r="DHA216" s="516"/>
      <c r="DHB216" s="516"/>
      <c r="DHC216" s="516"/>
      <c r="DHD216" s="516"/>
      <c r="DHE216" s="516"/>
      <c r="DHF216" s="516"/>
      <c r="DHG216" s="516"/>
      <c r="DHH216" s="516"/>
      <c r="DHI216" s="516"/>
      <c r="DHJ216" s="516"/>
      <c r="DHK216" s="516"/>
      <c r="DHL216" s="516"/>
      <c r="DHM216" s="516"/>
      <c r="DHN216" s="516"/>
      <c r="DHO216" s="516"/>
      <c r="DHP216" s="516"/>
      <c r="DHQ216" s="516"/>
      <c r="DHR216" s="516"/>
      <c r="DHS216" s="516"/>
      <c r="DHT216" s="516"/>
      <c r="DHU216" s="516"/>
      <c r="DHV216" s="516"/>
      <c r="DHW216" s="516"/>
      <c r="DHX216" s="516"/>
      <c r="DHY216" s="516"/>
      <c r="DHZ216" s="516"/>
      <c r="DIA216" s="516"/>
      <c r="DIB216" s="516"/>
      <c r="DIC216" s="516"/>
      <c r="DID216" s="516"/>
      <c r="DIE216" s="516"/>
      <c r="DIF216" s="516"/>
      <c r="DIG216" s="516"/>
      <c r="DIH216" s="516"/>
      <c r="DII216" s="516"/>
      <c r="DIJ216" s="516"/>
      <c r="DIK216" s="516"/>
      <c r="DIL216" s="516"/>
      <c r="DIM216" s="516"/>
      <c r="DIN216" s="516"/>
      <c r="DIO216" s="516"/>
      <c r="DIP216" s="516"/>
      <c r="DIQ216" s="516"/>
      <c r="DIR216" s="516"/>
      <c r="DIS216" s="516"/>
      <c r="DIT216" s="516"/>
      <c r="DIU216" s="516"/>
      <c r="DIV216" s="516"/>
      <c r="DIW216" s="516"/>
      <c r="DIX216" s="516"/>
      <c r="DIY216" s="516"/>
      <c r="DIZ216" s="516"/>
      <c r="DJA216" s="516"/>
      <c r="DJB216" s="516"/>
      <c r="DJC216" s="516"/>
      <c r="DJD216" s="516"/>
      <c r="DJE216" s="516"/>
      <c r="DJF216" s="516"/>
      <c r="DJG216" s="516"/>
      <c r="DJH216" s="516"/>
      <c r="DJI216" s="516"/>
      <c r="DJJ216" s="516"/>
      <c r="DJK216" s="516"/>
      <c r="DJL216" s="516"/>
      <c r="DJM216" s="516"/>
      <c r="DJN216" s="516"/>
      <c r="DJO216" s="516"/>
      <c r="DJP216" s="516"/>
      <c r="DJQ216" s="516"/>
      <c r="DJR216" s="516"/>
      <c r="DJS216" s="516"/>
      <c r="DJT216" s="516"/>
      <c r="DJU216" s="516"/>
      <c r="DJV216" s="516"/>
      <c r="DJW216" s="516"/>
      <c r="DJX216" s="516"/>
      <c r="DJY216" s="516"/>
      <c r="DJZ216" s="516"/>
      <c r="DKA216" s="516"/>
      <c r="DKB216" s="516"/>
      <c r="DKC216" s="516"/>
      <c r="DKD216" s="516"/>
      <c r="DKE216" s="516"/>
      <c r="DKF216" s="516"/>
      <c r="DKG216" s="516"/>
      <c r="DKH216" s="516"/>
      <c r="DKI216" s="516"/>
      <c r="DKJ216" s="516"/>
      <c r="DKK216" s="516"/>
      <c r="DKL216" s="516"/>
      <c r="DKM216" s="516"/>
      <c r="DKN216" s="516"/>
      <c r="DKO216" s="516"/>
      <c r="DKP216" s="516"/>
      <c r="DKQ216" s="516"/>
      <c r="DKR216" s="516"/>
      <c r="DKS216" s="516"/>
      <c r="DKT216" s="516"/>
      <c r="DKU216" s="516"/>
      <c r="DKV216" s="516"/>
      <c r="DKW216" s="516"/>
      <c r="DKX216" s="516"/>
      <c r="DKY216" s="516"/>
      <c r="DKZ216" s="516"/>
      <c r="DLA216" s="516"/>
      <c r="DLB216" s="516"/>
      <c r="DLC216" s="516"/>
      <c r="DLD216" s="516"/>
      <c r="DLE216" s="516"/>
      <c r="DLF216" s="516"/>
      <c r="DLG216" s="516"/>
      <c r="DLH216" s="516"/>
      <c r="DLI216" s="516"/>
      <c r="DLJ216" s="516"/>
      <c r="DLK216" s="516"/>
      <c r="DLL216" s="516"/>
      <c r="DLM216" s="516"/>
      <c r="DLN216" s="516"/>
      <c r="DLO216" s="516"/>
      <c r="DLP216" s="516"/>
      <c r="DLQ216" s="516"/>
      <c r="DLR216" s="516"/>
      <c r="DLS216" s="516"/>
      <c r="DLT216" s="516"/>
      <c r="DLU216" s="516"/>
      <c r="DLV216" s="516"/>
      <c r="DLW216" s="516"/>
      <c r="DLX216" s="516"/>
      <c r="DLY216" s="516"/>
      <c r="DLZ216" s="516"/>
      <c r="DMA216" s="516"/>
      <c r="DMB216" s="516"/>
      <c r="DMC216" s="516"/>
      <c r="DMD216" s="516"/>
      <c r="DME216" s="516"/>
      <c r="DMF216" s="516"/>
      <c r="DMG216" s="516"/>
      <c r="DMH216" s="516"/>
      <c r="DMI216" s="516"/>
      <c r="DMJ216" s="516"/>
      <c r="DMK216" s="516"/>
      <c r="DML216" s="516"/>
      <c r="DMM216" s="516"/>
      <c r="DMN216" s="516"/>
      <c r="DMO216" s="516"/>
      <c r="DMP216" s="516"/>
      <c r="DMQ216" s="516"/>
      <c r="DMR216" s="516"/>
      <c r="DMS216" s="516"/>
      <c r="DMT216" s="516"/>
      <c r="DMU216" s="516"/>
      <c r="DMV216" s="516"/>
      <c r="DMW216" s="516"/>
      <c r="DMX216" s="516"/>
      <c r="DMY216" s="516"/>
      <c r="DMZ216" s="516"/>
      <c r="DNA216" s="516"/>
      <c r="DNB216" s="516"/>
      <c r="DNC216" s="516"/>
      <c r="DND216" s="516"/>
      <c r="DNE216" s="516"/>
      <c r="DNF216" s="516"/>
      <c r="DNG216" s="516"/>
      <c r="DNH216" s="516"/>
      <c r="DNI216" s="516"/>
      <c r="DNJ216" s="516"/>
      <c r="DNK216" s="516"/>
      <c r="DNL216" s="516"/>
      <c r="DNM216" s="516"/>
      <c r="DNN216" s="516"/>
      <c r="DNO216" s="516"/>
      <c r="DNP216" s="516"/>
      <c r="DNQ216" s="516"/>
      <c r="DNR216" s="516"/>
      <c r="DNS216" s="516"/>
      <c r="DNT216" s="516"/>
      <c r="DNU216" s="516"/>
      <c r="DNV216" s="516"/>
      <c r="DNW216" s="516"/>
      <c r="DNX216" s="516"/>
      <c r="DNY216" s="516"/>
      <c r="DNZ216" s="516"/>
      <c r="DOA216" s="516"/>
      <c r="DOB216" s="516"/>
      <c r="DOC216" s="516"/>
      <c r="DOD216" s="516"/>
      <c r="DOE216" s="516"/>
      <c r="DOF216" s="516"/>
      <c r="DOG216" s="516"/>
      <c r="DOH216" s="516"/>
      <c r="DOI216" s="516"/>
      <c r="DOJ216" s="516"/>
      <c r="DOK216" s="516"/>
      <c r="DOL216" s="516"/>
      <c r="DOM216" s="516"/>
      <c r="DON216" s="516"/>
      <c r="DOO216" s="516"/>
      <c r="DOP216" s="516"/>
      <c r="DOQ216" s="516"/>
      <c r="DOR216" s="516"/>
      <c r="DOS216" s="516"/>
      <c r="DOT216" s="516"/>
      <c r="DOU216" s="516"/>
      <c r="DOV216" s="516"/>
      <c r="DOW216" s="516"/>
      <c r="DOX216" s="516"/>
      <c r="DOY216" s="516"/>
      <c r="DOZ216" s="516"/>
      <c r="DPA216" s="516"/>
      <c r="DPB216" s="516"/>
      <c r="DPC216" s="516"/>
      <c r="DPD216" s="516"/>
      <c r="DPE216" s="516"/>
      <c r="DPF216" s="516"/>
      <c r="DPG216" s="516"/>
      <c r="DPH216" s="516"/>
      <c r="DPI216" s="516"/>
      <c r="DPJ216" s="516"/>
      <c r="DPK216" s="516"/>
      <c r="DPL216" s="516"/>
      <c r="DPM216" s="516"/>
      <c r="DPN216" s="516"/>
      <c r="DPO216" s="516"/>
      <c r="DPP216" s="516"/>
      <c r="DPQ216" s="516"/>
      <c r="DPR216" s="516"/>
      <c r="DPS216" s="516"/>
      <c r="DPT216" s="516"/>
      <c r="DPU216" s="516"/>
      <c r="DPV216" s="516"/>
      <c r="DPW216" s="516"/>
      <c r="DPX216" s="516"/>
      <c r="DPY216" s="516"/>
      <c r="DPZ216" s="516"/>
      <c r="DQA216" s="516"/>
      <c r="DQB216" s="516"/>
      <c r="DQC216" s="516"/>
      <c r="DQD216" s="516"/>
      <c r="DQE216" s="516"/>
      <c r="DQF216" s="516"/>
      <c r="DQG216" s="516"/>
      <c r="DQH216" s="516"/>
      <c r="DQI216" s="516"/>
      <c r="DQJ216" s="516"/>
      <c r="DQK216" s="516"/>
      <c r="DQL216" s="516"/>
      <c r="DQM216" s="516"/>
      <c r="DQN216" s="516"/>
      <c r="DQO216" s="516"/>
      <c r="DQP216" s="516"/>
      <c r="DQQ216" s="516"/>
      <c r="DQR216" s="516"/>
      <c r="DQS216" s="516"/>
      <c r="DQT216" s="516"/>
      <c r="DQU216" s="516"/>
      <c r="DQV216" s="516"/>
      <c r="DQW216" s="516"/>
      <c r="DQX216" s="516"/>
      <c r="DQY216" s="516"/>
      <c r="DQZ216" s="516"/>
      <c r="DRA216" s="516"/>
      <c r="DRB216" s="516"/>
      <c r="DRC216" s="516"/>
      <c r="DRD216" s="516"/>
      <c r="DRE216" s="516"/>
      <c r="DRF216" s="516"/>
      <c r="DRG216" s="516"/>
      <c r="DRH216" s="516"/>
      <c r="DRI216" s="516"/>
      <c r="DRJ216" s="516"/>
      <c r="DRK216" s="516"/>
      <c r="DRL216" s="516"/>
      <c r="DRM216" s="516"/>
      <c r="DRN216" s="516"/>
      <c r="DRO216" s="516"/>
      <c r="DRP216" s="516"/>
      <c r="DRQ216" s="516"/>
      <c r="DRR216" s="516"/>
      <c r="DRS216" s="516"/>
      <c r="DRT216" s="516"/>
      <c r="DRU216" s="516"/>
      <c r="DRV216" s="516"/>
      <c r="DRW216" s="516"/>
      <c r="DRX216" s="516"/>
      <c r="DRY216" s="516"/>
      <c r="DRZ216" s="516"/>
      <c r="DSA216" s="516"/>
      <c r="DSB216" s="516"/>
      <c r="DSC216" s="516"/>
      <c r="DSD216" s="516"/>
      <c r="DSE216" s="516"/>
      <c r="DSF216" s="516"/>
      <c r="DSG216" s="516"/>
      <c r="DSH216" s="516"/>
      <c r="DSI216" s="516"/>
      <c r="DSJ216" s="516"/>
      <c r="DSK216" s="516"/>
      <c r="DSL216" s="516"/>
      <c r="DSM216" s="516"/>
      <c r="DSN216" s="516"/>
      <c r="DSO216" s="516"/>
      <c r="DSP216" s="516"/>
      <c r="DSQ216" s="516"/>
      <c r="DSR216" s="516"/>
      <c r="DSS216" s="516"/>
      <c r="DST216" s="516"/>
      <c r="DSU216" s="516"/>
      <c r="DSV216" s="516"/>
      <c r="DSW216" s="516"/>
      <c r="DSX216" s="516"/>
      <c r="DSY216" s="516"/>
      <c r="DSZ216" s="516"/>
      <c r="DTA216" s="516"/>
      <c r="DTB216" s="516"/>
      <c r="DTC216" s="516"/>
      <c r="DTD216" s="516"/>
      <c r="DTE216" s="516"/>
      <c r="DTF216" s="516"/>
      <c r="DTG216" s="516"/>
      <c r="DTH216" s="516"/>
      <c r="DTI216" s="516"/>
      <c r="DTJ216" s="516"/>
      <c r="DTK216" s="516"/>
      <c r="DTL216" s="516"/>
      <c r="DTM216" s="516"/>
      <c r="DTN216" s="516"/>
      <c r="DTO216" s="516"/>
      <c r="DTP216" s="516"/>
      <c r="DTQ216" s="516"/>
      <c r="DTR216" s="516"/>
      <c r="DTS216" s="516"/>
      <c r="DTT216" s="516"/>
      <c r="DTU216" s="516"/>
      <c r="DTV216" s="516"/>
      <c r="DTW216" s="516"/>
      <c r="DTX216" s="516"/>
      <c r="DTY216" s="516"/>
      <c r="DTZ216" s="516"/>
      <c r="DUA216" s="516"/>
      <c r="DUB216" s="516"/>
      <c r="DUC216" s="516"/>
      <c r="DUD216" s="516"/>
      <c r="DUE216" s="516"/>
      <c r="DUF216" s="516"/>
      <c r="DUG216" s="516"/>
      <c r="DUH216" s="516"/>
      <c r="DUI216" s="516"/>
      <c r="DUJ216" s="516"/>
      <c r="DUK216" s="516"/>
      <c r="DUL216" s="516"/>
      <c r="DUM216" s="516"/>
      <c r="DUN216" s="516"/>
      <c r="DUO216" s="516"/>
      <c r="DUP216" s="516"/>
      <c r="DUQ216" s="516"/>
      <c r="DUR216" s="516"/>
      <c r="DUS216" s="516"/>
      <c r="DUT216" s="516"/>
      <c r="DUU216" s="516"/>
      <c r="DUV216" s="516"/>
      <c r="DUW216" s="516"/>
      <c r="DUX216" s="516"/>
      <c r="DUY216" s="516"/>
      <c r="DUZ216" s="516"/>
      <c r="DVA216" s="516"/>
      <c r="DVB216" s="516"/>
      <c r="DVC216" s="516"/>
      <c r="DVD216" s="516"/>
      <c r="DVE216" s="516"/>
      <c r="DVF216" s="516"/>
      <c r="DVG216" s="516"/>
      <c r="DVH216" s="516"/>
      <c r="DVI216" s="516"/>
      <c r="DVJ216" s="516"/>
      <c r="DVK216" s="516"/>
      <c r="DVL216" s="516"/>
      <c r="DVM216" s="516"/>
      <c r="DVN216" s="516"/>
      <c r="DVO216" s="516"/>
      <c r="DVP216" s="516"/>
      <c r="DVQ216" s="516"/>
      <c r="DVR216" s="516"/>
      <c r="DVS216" s="516"/>
      <c r="DVT216" s="516"/>
      <c r="DVU216" s="516"/>
      <c r="DVV216" s="516"/>
      <c r="DVW216" s="516"/>
      <c r="DVX216" s="516"/>
      <c r="DVY216" s="516"/>
      <c r="DVZ216" s="516"/>
      <c r="DWA216" s="516"/>
      <c r="DWB216" s="516"/>
      <c r="DWC216" s="516"/>
      <c r="DWD216" s="516"/>
      <c r="DWE216" s="516"/>
      <c r="DWF216" s="516"/>
      <c r="DWG216" s="516"/>
      <c r="DWH216" s="516"/>
      <c r="DWI216" s="516"/>
      <c r="DWJ216" s="516"/>
      <c r="DWK216" s="516"/>
      <c r="DWL216" s="516"/>
      <c r="DWM216" s="516"/>
      <c r="DWN216" s="516"/>
      <c r="DWO216" s="516"/>
      <c r="DWP216" s="516"/>
      <c r="DWQ216" s="516"/>
      <c r="DWR216" s="516"/>
      <c r="DWS216" s="516"/>
      <c r="DWT216" s="516"/>
      <c r="DWU216" s="516"/>
      <c r="DWV216" s="516"/>
      <c r="DWW216" s="516"/>
      <c r="DWX216" s="516"/>
      <c r="DWY216" s="516"/>
      <c r="DWZ216" s="516"/>
      <c r="DXA216" s="516"/>
      <c r="DXB216" s="516"/>
      <c r="DXC216" s="516"/>
      <c r="DXD216" s="516"/>
      <c r="DXE216" s="516"/>
      <c r="DXF216" s="516"/>
      <c r="DXG216" s="516"/>
      <c r="DXH216" s="516"/>
      <c r="DXI216" s="516"/>
      <c r="DXJ216" s="516"/>
      <c r="DXK216" s="516"/>
      <c r="DXL216" s="516"/>
      <c r="DXM216" s="516"/>
      <c r="DXN216" s="516"/>
      <c r="DXO216" s="516"/>
      <c r="DXP216" s="516"/>
      <c r="DXQ216" s="516"/>
      <c r="DXR216" s="516"/>
      <c r="DXS216" s="516"/>
      <c r="DXT216" s="516"/>
      <c r="DXU216" s="516"/>
      <c r="DXV216" s="516"/>
      <c r="DXW216" s="516"/>
      <c r="DXX216" s="516"/>
      <c r="DXY216" s="516"/>
      <c r="DXZ216" s="516"/>
      <c r="DYA216" s="516"/>
      <c r="DYB216" s="516"/>
      <c r="DYC216" s="516"/>
      <c r="DYD216" s="516"/>
      <c r="DYE216" s="516"/>
      <c r="DYF216" s="516"/>
      <c r="DYG216" s="516"/>
      <c r="DYH216" s="516"/>
      <c r="DYI216" s="516"/>
      <c r="DYJ216" s="516"/>
      <c r="DYK216" s="516"/>
      <c r="DYL216" s="516"/>
      <c r="DYM216" s="516"/>
      <c r="DYN216" s="516"/>
      <c r="DYO216" s="516"/>
      <c r="DYP216" s="516"/>
      <c r="DYQ216" s="516"/>
      <c r="DYR216" s="516"/>
      <c r="DYS216" s="516"/>
      <c r="DYT216" s="516"/>
      <c r="DYU216" s="516"/>
      <c r="DYV216" s="516"/>
      <c r="DYW216" s="516"/>
      <c r="DYX216" s="516"/>
      <c r="DYY216" s="516"/>
      <c r="DYZ216" s="516"/>
      <c r="DZA216" s="516"/>
      <c r="DZB216" s="516"/>
      <c r="DZC216" s="516"/>
      <c r="DZD216" s="516"/>
      <c r="DZE216" s="516"/>
      <c r="DZF216" s="516"/>
      <c r="DZG216" s="516"/>
      <c r="DZH216" s="516"/>
      <c r="DZI216" s="516"/>
      <c r="DZJ216" s="516"/>
      <c r="DZK216" s="516"/>
      <c r="DZL216" s="516"/>
      <c r="DZM216" s="516"/>
      <c r="DZN216" s="516"/>
      <c r="DZO216" s="516"/>
      <c r="DZP216" s="516"/>
      <c r="DZQ216" s="516"/>
      <c r="DZR216" s="516"/>
      <c r="DZS216" s="516"/>
      <c r="DZT216" s="516"/>
      <c r="DZU216" s="516"/>
      <c r="DZV216" s="516"/>
      <c r="DZW216" s="516"/>
      <c r="DZX216" s="516"/>
      <c r="DZY216" s="516"/>
      <c r="DZZ216" s="516"/>
      <c r="EAA216" s="516"/>
      <c r="EAB216" s="516"/>
      <c r="EAC216" s="516"/>
      <c r="EAD216" s="516"/>
      <c r="EAE216" s="516"/>
      <c r="EAF216" s="516"/>
      <c r="EAG216" s="516"/>
      <c r="EAH216" s="516"/>
      <c r="EAI216" s="516"/>
      <c r="EAJ216" s="516"/>
      <c r="EAK216" s="516"/>
      <c r="EAL216" s="516"/>
      <c r="EAM216" s="516"/>
      <c r="EAN216" s="516"/>
      <c r="EAO216" s="516"/>
      <c r="EAP216" s="516"/>
      <c r="EAQ216" s="516"/>
      <c r="EAR216" s="516"/>
      <c r="EAS216" s="516"/>
      <c r="EAT216" s="516"/>
      <c r="EAU216" s="516"/>
      <c r="EAV216" s="516"/>
      <c r="EAW216" s="516"/>
      <c r="EAX216" s="516"/>
      <c r="EAY216" s="516"/>
      <c r="EAZ216" s="516"/>
      <c r="EBA216" s="516"/>
      <c r="EBB216" s="516"/>
      <c r="EBC216" s="516"/>
      <c r="EBD216" s="516"/>
      <c r="EBE216" s="516"/>
      <c r="EBF216" s="516"/>
      <c r="EBG216" s="516"/>
      <c r="EBH216" s="516"/>
      <c r="EBI216" s="516"/>
      <c r="EBJ216" s="516"/>
      <c r="EBK216" s="516"/>
      <c r="EBL216" s="516"/>
      <c r="EBM216" s="516"/>
      <c r="EBN216" s="516"/>
      <c r="EBO216" s="516"/>
      <c r="EBP216" s="516"/>
      <c r="EBQ216" s="516"/>
      <c r="EBR216" s="516"/>
      <c r="EBS216" s="516"/>
      <c r="EBT216" s="516"/>
      <c r="EBU216" s="516"/>
      <c r="EBV216" s="516"/>
      <c r="EBW216" s="516"/>
      <c r="EBX216" s="516"/>
      <c r="EBY216" s="516"/>
      <c r="EBZ216" s="516"/>
      <c r="ECA216" s="516"/>
      <c r="ECB216" s="516"/>
      <c r="ECC216" s="516"/>
      <c r="ECD216" s="516"/>
      <c r="ECE216" s="516"/>
      <c r="ECF216" s="516"/>
      <c r="ECG216" s="516"/>
      <c r="ECH216" s="516"/>
      <c r="ECI216" s="516"/>
      <c r="ECJ216" s="516"/>
      <c r="ECK216" s="516"/>
      <c r="ECL216" s="516"/>
      <c r="ECM216" s="516"/>
      <c r="ECN216" s="516"/>
      <c r="ECO216" s="516"/>
      <c r="ECP216" s="516"/>
      <c r="ECQ216" s="516"/>
      <c r="ECR216" s="516"/>
      <c r="ECS216" s="516"/>
      <c r="ECT216" s="516"/>
      <c r="ECU216" s="516"/>
      <c r="ECV216" s="516"/>
      <c r="ECW216" s="516"/>
      <c r="ECX216" s="516"/>
      <c r="ECY216" s="516"/>
      <c r="ECZ216" s="516"/>
      <c r="EDA216" s="516"/>
      <c r="EDB216" s="516"/>
      <c r="EDC216" s="516"/>
      <c r="EDD216" s="516"/>
      <c r="EDE216" s="516"/>
      <c r="EDF216" s="516"/>
      <c r="EDG216" s="516"/>
      <c r="EDH216" s="516"/>
      <c r="EDI216" s="516"/>
      <c r="EDJ216" s="516"/>
      <c r="EDK216" s="516"/>
      <c r="EDL216" s="516"/>
      <c r="EDM216" s="516"/>
      <c r="EDN216" s="516"/>
      <c r="EDO216" s="516"/>
      <c r="EDP216" s="516"/>
      <c r="EDQ216" s="516"/>
      <c r="EDR216" s="516"/>
      <c r="EDS216" s="516"/>
      <c r="EDT216" s="516"/>
      <c r="EDU216" s="516"/>
      <c r="EDV216" s="516"/>
      <c r="EDW216" s="516"/>
      <c r="EDX216" s="516"/>
      <c r="EDY216" s="516"/>
      <c r="EDZ216" s="516"/>
      <c r="EEA216" s="516"/>
      <c r="EEB216" s="516"/>
      <c r="EEC216" s="516"/>
      <c r="EED216" s="516"/>
      <c r="EEE216" s="516"/>
      <c r="EEF216" s="516"/>
      <c r="EEG216" s="516"/>
      <c r="EEH216" s="516"/>
      <c r="EEI216" s="516"/>
      <c r="EEJ216" s="516"/>
      <c r="EEK216" s="516"/>
      <c r="EEL216" s="516"/>
      <c r="EEM216" s="516"/>
      <c r="EEN216" s="516"/>
      <c r="EEO216" s="516"/>
      <c r="EEP216" s="516"/>
      <c r="EEQ216" s="516"/>
      <c r="EER216" s="516"/>
      <c r="EES216" s="516"/>
      <c r="EET216" s="516"/>
      <c r="EEU216" s="516"/>
      <c r="EEV216" s="516"/>
      <c r="EEW216" s="516"/>
      <c r="EEX216" s="516"/>
      <c r="EEY216" s="516"/>
      <c r="EEZ216" s="516"/>
      <c r="EFA216" s="516"/>
      <c r="EFB216" s="516"/>
      <c r="EFC216" s="516"/>
      <c r="EFD216" s="516"/>
      <c r="EFE216" s="516"/>
      <c r="EFF216" s="516"/>
      <c r="EFG216" s="516"/>
      <c r="EFH216" s="516"/>
      <c r="EFI216" s="516"/>
      <c r="EFJ216" s="516"/>
      <c r="EFK216" s="516"/>
      <c r="EFL216" s="516"/>
      <c r="EFM216" s="516"/>
      <c r="EFN216" s="516"/>
      <c r="EFO216" s="516"/>
      <c r="EFP216" s="516"/>
      <c r="EFQ216" s="516"/>
      <c r="EFR216" s="516"/>
      <c r="EFS216" s="516"/>
      <c r="EFT216" s="516"/>
      <c r="EFU216" s="516"/>
      <c r="EFV216" s="516"/>
      <c r="EFW216" s="516"/>
      <c r="EFX216" s="516"/>
      <c r="EFY216" s="516"/>
      <c r="EFZ216" s="516"/>
      <c r="EGA216" s="516"/>
      <c r="EGB216" s="516"/>
      <c r="EGC216" s="516"/>
      <c r="EGD216" s="516"/>
      <c r="EGE216" s="516"/>
      <c r="EGF216" s="516"/>
      <c r="EGG216" s="516"/>
      <c r="EGH216" s="516"/>
      <c r="EGI216" s="516"/>
      <c r="EGJ216" s="516"/>
      <c r="EGK216" s="516"/>
      <c r="EGL216" s="516"/>
      <c r="EGM216" s="516"/>
      <c r="EGN216" s="516"/>
      <c r="EGO216" s="516"/>
      <c r="EGP216" s="516"/>
      <c r="EGQ216" s="516"/>
      <c r="EGR216" s="516"/>
      <c r="EGS216" s="516"/>
      <c r="EGT216" s="516"/>
      <c r="EGU216" s="516"/>
      <c r="EGV216" s="516"/>
      <c r="EGW216" s="516"/>
      <c r="EGX216" s="516"/>
      <c r="EGY216" s="516"/>
      <c r="EGZ216" s="516"/>
      <c r="EHA216" s="516"/>
      <c r="EHB216" s="516"/>
      <c r="EHC216" s="516"/>
      <c r="EHD216" s="516"/>
      <c r="EHE216" s="516"/>
      <c r="EHF216" s="516"/>
      <c r="EHG216" s="516"/>
      <c r="EHH216" s="516"/>
      <c r="EHI216" s="516"/>
      <c r="EHJ216" s="516"/>
      <c r="EHK216" s="516"/>
      <c r="EHL216" s="516"/>
      <c r="EHM216" s="516"/>
      <c r="EHN216" s="516"/>
      <c r="EHO216" s="516"/>
      <c r="EHP216" s="516"/>
      <c r="EHQ216" s="516"/>
      <c r="EHR216" s="516"/>
      <c r="EHS216" s="516"/>
      <c r="EHT216" s="516"/>
      <c r="EHU216" s="516"/>
      <c r="EHV216" s="516"/>
      <c r="EHW216" s="516"/>
      <c r="EHX216" s="516"/>
      <c r="EHY216" s="516"/>
      <c r="EHZ216" s="516"/>
      <c r="EIA216" s="516"/>
      <c r="EIB216" s="516"/>
      <c r="EIC216" s="516"/>
      <c r="EID216" s="516"/>
      <c r="EIE216" s="516"/>
      <c r="EIF216" s="516"/>
      <c r="EIG216" s="516"/>
      <c r="EIH216" s="516"/>
      <c r="EII216" s="516"/>
      <c r="EIJ216" s="516"/>
      <c r="EIK216" s="516"/>
      <c r="EIL216" s="516"/>
      <c r="EIM216" s="516"/>
      <c r="EIN216" s="516"/>
      <c r="EIO216" s="516"/>
      <c r="EIP216" s="516"/>
      <c r="EIQ216" s="516"/>
      <c r="EIR216" s="516"/>
      <c r="EIS216" s="516"/>
      <c r="EIT216" s="516"/>
      <c r="EIU216" s="516"/>
      <c r="EIV216" s="516"/>
      <c r="EIW216" s="516"/>
      <c r="EIX216" s="516"/>
      <c r="EIY216" s="516"/>
      <c r="EIZ216" s="516"/>
      <c r="EJA216" s="516"/>
      <c r="EJB216" s="516"/>
      <c r="EJC216" s="516"/>
      <c r="EJD216" s="516"/>
      <c r="EJE216" s="516"/>
      <c r="EJF216" s="516"/>
      <c r="EJG216" s="516"/>
      <c r="EJH216" s="516"/>
      <c r="EJI216" s="516"/>
      <c r="EJJ216" s="516"/>
      <c r="EJK216" s="516"/>
      <c r="EJL216" s="516"/>
      <c r="EJM216" s="516"/>
      <c r="EJN216" s="516"/>
      <c r="EJO216" s="516"/>
      <c r="EJP216" s="516"/>
      <c r="EJQ216" s="516"/>
      <c r="EJR216" s="516"/>
      <c r="EJS216" s="516"/>
      <c r="EJT216" s="516"/>
      <c r="EJU216" s="516"/>
      <c r="EJV216" s="516"/>
      <c r="EJW216" s="516"/>
      <c r="EJX216" s="516"/>
      <c r="EJY216" s="516"/>
      <c r="EJZ216" s="516"/>
      <c r="EKA216" s="516"/>
      <c r="EKB216" s="516"/>
      <c r="EKC216" s="516"/>
      <c r="EKD216" s="516"/>
      <c r="EKE216" s="516"/>
      <c r="EKF216" s="516"/>
      <c r="EKG216" s="516"/>
      <c r="EKH216" s="516"/>
      <c r="EKI216" s="516"/>
      <c r="EKJ216" s="516"/>
      <c r="EKK216" s="516"/>
      <c r="EKL216" s="516"/>
      <c r="EKM216" s="516"/>
      <c r="EKN216" s="516"/>
      <c r="EKO216" s="516"/>
      <c r="EKP216" s="516"/>
      <c r="EKQ216" s="516"/>
      <c r="EKR216" s="516"/>
      <c r="EKS216" s="516"/>
      <c r="EKT216" s="516"/>
      <c r="EKU216" s="516"/>
      <c r="EKV216" s="516"/>
      <c r="EKW216" s="516"/>
      <c r="EKX216" s="516"/>
      <c r="EKY216" s="516"/>
      <c r="EKZ216" s="516"/>
      <c r="ELA216" s="516"/>
      <c r="ELB216" s="516"/>
      <c r="ELC216" s="516"/>
      <c r="ELD216" s="516"/>
      <c r="ELE216" s="516"/>
      <c r="ELF216" s="516"/>
      <c r="ELG216" s="516"/>
      <c r="ELH216" s="516"/>
      <c r="ELI216" s="516"/>
      <c r="ELJ216" s="516"/>
      <c r="ELK216" s="516"/>
      <c r="ELL216" s="516"/>
      <c r="ELM216" s="516"/>
      <c r="ELN216" s="516"/>
      <c r="ELO216" s="516"/>
      <c r="ELP216" s="516"/>
      <c r="ELQ216" s="516"/>
      <c r="ELR216" s="516"/>
      <c r="ELS216" s="516"/>
      <c r="ELT216" s="516"/>
      <c r="ELU216" s="516"/>
      <c r="ELV216" s="516"/>
      <c r="ELW216" s="516"/>
      <c r="ELX216" s="516"/>
      <c r="ELY216" s="516"/>
      <c r="ELZ216" s="516"/>
      <c r="EMA216" s="516"/>
      <c r="EMB216" s="516"/>
      <c r="EMC216" s="516"/>
      <c r="EMD216" s="516"/>
      <c r="EME216" s="516"/>
      <c r="EMF216" s="516"/>
      <c r="EMG216" s="516"/>
      <c r="EMH216" s="516"/>
      <c r="EMI216" s="516"/>
      <c r="EMJ216" s="516"/>
      <c r="EMK216" s="516"/>
      <c r="EML216" s="516"/>
      <c r="EMM216" s="516"/>
      <c r="EMN216" s="516"/>
      <c r="EMO216" s="516"/>
      <c r="EMP216" s="516"/>
      <c r="EMQ216" s="516"/>
      <c r="EMR216" s="516"/>
      <c r="EMS216" s="516"/>
      <c r="EMT216" s="516"/>
      <c r="EMU216" s="516"/>
      <c r="EMV216" s="516"/>
      <c r="EMW216" s="516"/>
      <c r="EMX216" s="516"/>
      <c r="EMY216" s="516"/>
      <c r="EMZ216" s="516"/>
      <c r="ENA216" s="516"/>
      <c r="ENB216" s="516"/>
      <c r="ENC216" s="516"/>
      <c r="END216" s="516"/>
      <c r="ENE216" s="516"/>
      <c r="ENF216" s="516"/>
      <c r="ENG216" s="516"/>
      <c r="ENH216" s="516"/>
      <c r="ENI216" s="516"/>
      <c r="ENJ216" s="516"/>
      <c r="ENK216" s="516"/>
      <c r="ENL216" s="516"/>
      <c r="ENM216" s="516"/>
      <c r="ENN216" s="516"/>
      <c r="ENO216" s="516"/>
      <c r="ENP216" s="516"/>
      <c r="ENQ216" s="516"/>
      <c r="ENR216" s="516"/>
      <c r="ENS216" s="516"/>
      <c r="ENT216" s="516"/>
      <c r="ENU216" s="516"/>
      <c r="ENV216" s="516"/>
      <c r="ENW216" s="516"/>
      <c r="ENX216" s="516"/>
      <c r="ENY216" s="516"/>
      <c r="ENZ216" s="516"/>
      <c r="EOA216" s="516"/>
      <c r="EOB216" s="516"/>
      <c r="EOC216" s="516"/>
      <c r="EOD216" s="516"/>
      <c r="EOE216" s="516"/>
      <c r="EOF216" s="516"/>
      <c r="EOG216" s="516"/>
      <c r="EOH216" s="516"/>
      <c r="EOI216" s="516"/>
      <c r="EOJ216" s="516"/>
      <c r="EOK216" s="516"/>
      <c r="EOL216" s="516"/>
      <c r="EOM216" s="516"/>
      <c r="EON216" s="516"/>
      <c r="EOO216" s="516"/>
      <c r="EOP216" s="516"/>
      <c r="EOQ216" s="516"/>
      <c r="EOR216" s="516"/>
      <c r="EOS216" s="516"/>
      <c r="EOT216" s="516"/>
      <c r="EOU216" s="516"/>
      <c r="EOV216" s="516"/>
      <c r="EOW216" s="516"/>
      <c r="EOX216" s="516"/>
      <c r="EOY216" s="516"/>
      <c r="EOZ216" s="516"/>
      <c r="EPA216" s="516"/>
      <c r="EPB216" s="516"/>
      <c r="EPC216" s="516"/>
      <c r="EPD216" s="516"/>
      <c r="EPE216" s="516"/>
      <c r="EPF216" s="516"/>
      <c r="EPG216" s="516"/>
      <c r="EPH216" s="516"/>
      <c r="EPI216" s="516"/>
      <c r="EPJ216" s="516"/>
      <c r="EPK216" s="516"/>
      <c r="EPL216" s="516"/>
      <c r="EPM216" s="516"/>
      <c r="EPN216" s="516"/>
      <c r="EPO216" s="516"/>
      <c r="EPP216" s="516"/>
      <c r="EPQ216" s="516"/>
      <c r="EPR216" s="516"/>
      <c r="EPS216" s="516"/>
      <c r="EPT216" s="516"/>
      <c r="EPU216" s="516"/>
      <c r="EPV216" s="516"/>
      <c r="EPW216" s="516"/>
      <c r="EPX216" s="516"/>
      <c r="EPY216" s="516"/>
      <c r="EPZ216" s="516"/>
      <c r="EQA216" s="516"/>
      <c r="EQB216" s="516"/>
      <c r="EQC216" s="516"/>
      <c r="EQD216" s="516"/>
      <c r="EQE216" s="516"/>
      <c r="EQF216" s="516"/>
      <c r="EQG216" s="516"/>
      <c r="EQH216" s="516"/>
      <c r="EQI216" s="516"/>
      <c r="EQJ216" s="516"/>
      <c r="EQK216" s="516"/>
      <c r="EQL216" s="516"/>
      <c r="EQM216" s="516"/>
      <c r="EQN216" s="516"/>
      <c r="EQO216" s="516"/>
      <c r="EQP216" s="516"/>
      <c r="EQQ216" s="516"/>
      <c r="EQR216" s="516"/>
      <c r="EQS216" s="516"/>
      <c r="EQT216" s="516"/>
      <c r="EQU216" s="516"/>
      <c r="EQV216" s="516"/>
      <c r="EQW216" s="516"/>
      <c r="EQX216" s="516"/>
      <c r="EQY216" s="516"/>
      <c r="EQZ216" s="516"/>
      <c r="ERA216" s="516"/>
      <c r="ERB216" s="516"/>
      <c r="ERC216" s="516"/>
      <c r="ERD216" s="516"/>
      <c r="ERE216" s="516"/>
      <c r="ERF216" s="516"/>
      <c r="ERG216" s="516"/>
      <c r="ERH216" s="516"/>
      <c r="ERI216" s="516"/>
      <c r="ERJ216" s="516"/>
      <c r="ERK216" s="516"/>
      <c r="ERL216" s="516"/>
      <c r="ERM216" s="516"/>
      <c r="ERN216" s="516"/>
      <c r="ERO216" s="516"/>
      <c r="ERP216" s="516"/>
      <c r="ERQ216" s="516"/>
      <c r="ERR216" s="516"/>
      <c r="ERS216" s="516"/>
      <c r="ERT216" s="516"/>
      <c r="ERU216" s="516"/>
      <c r="ERV216" s="516"/>
      <c r="ERW216" s="516"/>
      <c r="ERX216" s="516"/>
      <c r="ERY216" s="516"/>
      <c r="ERZ216" s="516"/>
      <c r="ESA216" s="516"/>
      <c r="ESB216" s="516"/>
      <c r="ESC216" s="516"/>
      <c r="ESD216" s="516"/>
      <c r="ESE216" s="516"/>
      <c r="ESF216" s="516"/>
      <c r="ESG216" s="516"/>
      <c r="ESH216" s="516"/>
      <c r="ESI216" s="516"/>
      <c r="ESJ216" s="516"/>
      <c r="ESK216" s="516"/>
      <c r="ESL216" s="516"/>
      <c r="ESM216" s="516"/>
      <c r="ESN216" s="516"/>
      <c r="ESO216" s="516"/>
      <c r="ESP216" s="516"/>
      <c r="ESQ216" s="516"/>
      <c r="ESR216" s="516"/>
      <c r="ESS216" s="516"/>
      <c r="EST216" s="516"/>
      <c r="ESU216" s="516"/>
      <c r="ESV216" s="516"/>
      <c r="ESW216" s="516"/>
      <c r="ESX216" s="516"/>
      <c r="ESY216" s="516"/>
      <c r="ESZ216" s="516"/>
      <c r="ETA216" s="516"/>
      <c r="ETB216" s="516"/>
      <c r="ETC216" s="516"/>
      <c r="ETD216" s="516"/>
      <c r="ETE216" s="516"/>
      <c r="ETF216" s="516"/>
      <c r="ETG216" s="516"/>
      <c r="ETH216" s="516"/>
      <c r="ETI216" s="516"/>
      <c r="ETJ216" s="516"/>
      <c r="ETK216" s="516"/>
      <c r="ETL216" s="516"/>
      <c r="ETM216" s="516"/>
      <c r="ETN216" s="516"/>
      <c r="ETO216" s="516"/>
      <c r="ETP216" s="516"/>
      <c r="ETQ216" s="516"/>
      <c r="ETR216" s="516"/>
      <c r="ETS216" s="516"/>
      <c r="ETT216" s="516"/>
      <c r="ETU216" s="516"/>
      <c r="ETV216" s="516"/>
      <c r="ETW216" s="516"/>
      <c r="ETX216" s="516"/>
      <c r="ETY216" s="516"/>
      <c r="ETZ216" s="516"/>
      <c r="EUA216" s="516"/>
      <c r="EUB216" s="516"/>
      <c r="EUC216" s="516"/>
      <c r="EUD216" s="516"/>
      <c r="EUE216" s="516"/>
      <c r="EUF216" s="516"/>
      <c r="EUG216" s="516"/>
      <c r="EUH216" s="516"/>
      <c r="EUI216" s="516"/>
      <c r="EUJ216" s="516"/>
      <c r="EUK216" s="516"/>
      <c r="EUL216" s="516"/>
      <c r="EUM216" s="516"/>
      <c r="EUN216" s="516"/>
      <c r="EUO216" s="516"/>
      <c r="EUP216" s="516"/>
      <c r="EUQ216" s="516"/>
      <c r="EUR216" s="516"/>
      <c r="EUS216" s="516"/>
      <c r="EUT216" s="516"/>
      <c r="EUU216" s="516"/>
      <c r="EUV216" s="516"/>
      <c r="EUW216" s="516"/>
      <c r="EUX216" s="516"/>
      <c r="EUY216" s="516"/>
      <c r="EUZ216" s="516"/>
      <c r="EVA216" s="516"/>
      <c r="EVB216" s="516"/>
      <c r="EVC216" s="516"/>
      <c r="EVD216" s="516"/>
      <c r="EVE216" s="516"/>
      <c r="EVF216" s="516"/>
      <c r="EVG216" s="516"/>
      <c r="EVH216" s="516"/>
      <c r="EVI216" s="516"/>
      <c r="EVJ216" s="516"/>
      <c r="EVK216" s="516"/>
      <c r="EVL216" s="516"/>
      <c r="EVM216" s="516"/>
      <c r="EVN216" s="516"/>
      <c r="EVO216" s="516"/>
      <c r="EVP216" s="516"/>
      <c r="EVQ216" s="516"/>
      <c r="EVR216" s="516"/>
      <c r="EVS216" s="516"/>
      <c r="EVT216" s="516"/>
      <c r="EVU216" s="516"/>
      <c r="EVV216" s="516"/>
      <c r="EVW216" s="516"/>
      <c r="EVX216" s="516"/>
      <c r="EVY216" s="516"/>
      <c r="EVZ216" s="516"/>
      <c r="EWA216" s="516"/>
      <c r="EWB216" s="516"/>
      <c r="EWC216" s="516"/>
      <c r="EWD216" s="516"/>
      <c r="EWE216" s="516"/>
      <c r="EWF216" s="516"/>
      <c r="EWG216" s="516"/>
      <c r="EWH216" s="516"/>
      <c r="EWI216" s="516"/>
      <c r="EWJ216" s="516"/>
      <c r="EWK216" s="516"/>
      <c r="EWL216" s="516"/>
      <c r="EWM216" s="516"/>
      <c r="EWN216" s="516"/>
      <c r="EWO216" s="516"/>
      <c r="EWP216" s="516"/>
      <c r="EWQ216" s="516"/>
      <c r="EWR216" s="516"/>
      <c r="EWS216" s="516"/>
      <c r="EWT216" s="516"/>
      <c r="EWU216" s="516"/>
      <c r="EWV216" s="516"/>
      <c r="EWW216" s="516"/>
      <c r="EWX216" s="516"/>
      <c r="EWY216" s="516"/>
      <c r="EWZ216" s="516"/>
      <c r="EXA216" s="516"/>
      <c r="EXB216" s="516"/>
      <c r="EXC216" s="516"/>
      <c r="EXD216" s="516"/>
      <c r="EXE216" s="516"/>
      <c r="EXF216" s="516"/>
      <c r="EXG216" s="516"/>
      <c r="EXH216" s="516"/>
      <c r="EXI216" s="516"/>
      <c r="EXJ216" s="516"/>
      <c r="EXK216" s="516"/>
      <c r="EXL216" s="516"/>
      <c r="EXM216" s="516"/>
      <c r="EXN216" s="516"/>
      <c r="EXO216" s="516"/>
      <c r="EXP216" s="516"/>
      <c r="EXQ216" s="516"/>
      <c r="EXR216" s="516"/>
      <c r="EXS216" s="516"/>
      <c r="EXT216" s="516"/>
      <c r="EXU216" s="516"/>
      <c r="EXV216" s="516"/>
      <c r="EXW216" s="516"/>
      <c r="EXX216" s="516"/>
      <c r="EXY216" s="516"/>
      <c r="EXZ216" s="516"/>
      <c r="EYA216" s="516"/>
      <c r="EYB216" s="516"/>
      <c r="EYC216" s="516"/>
      <c r="EYD216" s="516"/>
      <c r="EYE216" s="516"/>
      <c r="EYF216" s="516"/>
      <c r="EYG216" s="516"/>
      <c r="EYH216" s="516"/>
      <c r="EYI216" s="516"/>
      <c r="EYJ216" s="516"/>
      <c r="EYK216" s="516"/>
      <c r="EYL216" s="516"/>
      <c r="EYM216" s="516"/>
      <c r="EYN216" s="516"/>
      <c r="EYO216" s="516"/>
      <c r="EYP216" s="516"/>
      <c r="EYQ216" s="516"/>
      <c r="EYR216" s="516"/>
      <c r="EYS216" s="516"/>
      <c r="EYT216" s="516"/>
      <c r="EYU216" s="516"/>
      <c r="EYV216" s="516"/>
      <c r="EYW216" s="516"/>
      <c r="EYX216" s="516"/>
      <c r="EYY216" s="516"/>
      <c r="EYZ216" s="516"/>
      <c r="EZA216" s="516"/>
      <c r="EZB216" s="516"/>
      <c r="EZC216" s="516"/>
      <c r="EZD216" s="516"/>
      <c r="EZE216" s="516"/>
      <c r="EZF216" s="516"/>
      <c r="EZG216" s="516"/>
      <c r="EZH216" s="516"/>
      <c r="EZI216" s="516"/>
      <c r="EZJ216" s="516"/>
      <c r="EZK216" s="516"/>
      <c r="EZL216" s="516"/>
      <c r="EZM216" s="516"/>
      <c r="EZN216" s="516"/>
      <c r="EZO216" s="516"/>
      <c r="EZP216" s="516"/>
      <c r="EZQ216" s="516"/>
      <c r="EZR216" s="516"/>
      <c r="EZS216" s="516"/>
      <c r="EZT216" s="516"/>
      <c r="EZU216" s="516"/>
      <c r="EZV216" s="516"/>
      <c r="EZW216" s="516"/>
      <c r="EZX216" s="516"/>
      <c r="EZY216" s="516"/>
      <c r="EZZ216" s="516"/>
      <c r="FAA216" s="516"/>
      <c r="FAB216" s="516"/>
      <c r="FAC216" s="516"/>
      <c r="FAD216" s="516"/>
      <c r="FAE216" s="516"/>
      <c r="FAF216" s="516"/>
      <c r="FAG216" s="516"/>
      <c r="FAH216" s="516"/>
      <c r="FAI216" s="516"/>
      <c r="FAJ216" s="516"/>
      <c r="FAK216" s="516"/>
      <c r="FAL216" s="516"/>
      <c r="FAM216" s="516"/>
      <c r="FAN216" s="516"/>
      <c r="FAO216" s="516"/>
      <c r="FAP216" s="516"/>
      <c r="FAQ216" s="516"/>
      <c r="FAR216" s="516"/>
      <c r="FAS216" s="516"/>
      <c r="FAT216" s="516"/>
      <c r="FAU216" s="516"/>
      <c r="FAV216" s="516"/>
      <c r="FAW216" s="516"/>
      <c r="FAX216" s="516"/>
      <c r="FAY216" s="516"/>
      <c r="FAZ216" s="516"/>
      <c r="FBA216" s="516"/>
      <c r="FBB216" s="516"/>
      <c r="FBC216" s="516"/>
      <c r="FBD216" s="516"/>
      <c r="FBE216" s="516"/>
      <c r="FBF216" s="516"/>
      <c r="FBG216" s="516"/>
      <c r="FBH216" s="516"/>
      <c r="FBI216" s="516"/>
      <c r="FBJ216" s="516"/>
      <c r="FBK216" s="516"/>
      <c r="FBL216" s="516"/>
      <c r="FBM216" s="516"/>
      <c r="FBN216" s="516"/>
      <c r="FBO216" s="516"/>
      <c r="FBP216" s="516"/>
      <c r="FBQ216" s="516"/>
      <c r="FBR216" s="516"/>
      <c r="FBS216" s="516"/>
      <c r="FBT216" s="516"/>
      <c r="FBU216" s="516"/>
      <c r="FBV216" s="516"/>
      <c r="FBW216" s="516"/>
      <c r="FBX216" s="516"/>
      <c r="FBY216" s="516"/>
      <c r="FBZ216" s="516"/>
      <c r="FCA216" s="516"/>
      <c r="FCB216" s="516"/>
      <c r="FCC216" s="516"/>
      <c r="FCD216" s="516"/>
      <c r="FCE216" s="516"/>
      <c r="FCF216" s="516"/>
      <c r="FCG216" s="516"/>
      <c r="FCH216" s="516"/>
      <c r="FCI216" s="516"/>
      <c r="FCJ216" s="516"/>
      <c r="FCK216" s="516"/>
      <c r="FCL216" s="516"/>
      <c r="FCM216" s="516"/>
      <c r="FCN216" s="516"/>
      <c r="FCO216" s="516"/>
      <c r="FCP216" s="516"/>
      <c r="FCQ216" s="516"/>
      <c r="FCR216" s="516"/>
      <c r="FCS216" s="516"/>
      <c r="FCT216" s="516"/>
      <c r="FCU216" s="516"/>
      <c r="FCV216" s="516"/>
      <c r="FCW216" s="516"/>
      <c r="FCX216" s="516"/>
      <c r="FCY216" s="516"/>
      <c r="FCZ216" s="516"/>
      <c r="FDA216" s="516"/>
      <c r="FDB216" s="516"/>
      <c r="FDC216" s="516"/>
      <c r="FDD216" s="516"/>
      <c r="FDE216" s="516"/>
      <c r="FDF216" s="516"/>
      <c r="FDG216" s="516"/>
      <c r="FDH216" s="516"/>
      <c r="FDI216" s="516"/>
      <c r="FDJ216" s="516"/>
      <c r="FDK216" s="516"/>
      <c r="FDL216" s="516"/>
      <c r="FDM216" s="516"/>
      <c r="FDN216" s="516"/>
      <c r="FDO216" s="516"/>
      <c r="FDP216" s="516"/>
      <c r="FDQ216" s="516"/>
      <c r="FDR216" s="516"/>
      <c r="FDS216" s="516"/>
      <c r="FDT216" s="516"/>
      <c r="FDU216" s="516"/>
      <c r="FDV216" s="516"/>
      <c r="FDW216" s="516"/>
      <c r="FDX216" s="516"/>
      <c r="FDY216" s="516"/>
      <c r="FDZ216" s="516"/>
      <c r="FEA216" s="516"/>
      <c r="FEB216" s="516"/>
      <c r="FEC216" s="516"/>
      <c r="FED216" s="516"/>
      <c r="FEE216" s="516"/>
      <c r="FEF216" s="516"/>
      <c r="FEG216" s="516"/>
      <c r="FEH216" s="516"/>
      <c r="FEI216" s="516"/>
      <c r="FEJ216" s="516"/>
      <c r="FEK216" s="516"/>
      <c r="FEL216" s="516"/>
      <c r="FEM216" s="516"/>
      <c r="FEN216" s="516"/>
      <c r="FEO216" s="516"/>
      <c r="FEP216" s="516"/>
      <c r="FEQ216" s="516"/>
      <c r="FER216" s="516"/>
      <c r="FES216" s="516"/>
      <c r="FET216" s="516"/>
      <c r="FEU216" s="516"/>
      <c r="FEV216" s="516"/>
      <c r="FEW216" s="516"/>
      <c r="FEX216" s="516"/>
      <c r="FEY216" s="516"/>
      <c r="FEZ216" s="516"/>
      <c r="FFA216" s="516"/>
      <c r="FFB216" s="516"/>
      <c r="FFC216" s="516"/>
      <c r="FFD216" s="516"/>
      <c r="FFE216" s="516"/>
      <c r="FFF216" s="516"/>
      <c r="FFG216" s="516"/>
      <c r="FFH216" s="516"/>
      <c r="FFI216" s="516"/>
      <c r="FFJ216" s="516"/>
      <c r="FFK216" s="516"/>
      <c r="FFL216" s="516"/>
      <c r="FFM216" s="516"/>
      <c r="FFN216" s="516"/>
      <c r="FFO216" s="516"/>
      <c r="FFP216" s="516"/>
      <c r="FFQ216" s="516"/>
      <c r="FFR216" s="516"/>
      <c r="FFS216" s="516"/>
      <c r="FFT216" s="516"/>
      <c r="FFU216" s="516"/>
      <c r="FFV216" s="516"/>
      <c r="FFW216" s="516"/>
      <c r="FFX216" s="516"/>
      <c r="FFY216" s="516"/>
      <c r="FFZ216" s="516"/>
      <c r="FGA216" s="516"/>
      <c r="FGB216" s="516"/>
      <c r="FGC216" s="516"/>
      <c r="FGD216" s="516"/>
      <c r="FGE216" s="516"/>
      <c r="FGF216" s="516"/>
      <c r="FGG216" s="516"/>
      <c r="FGH216" s="516"/>
      <c r="FGI216" s="516"/>
      <c r="FGJ216" s="516"/>
      <c r="FGK216" s="516"/>
      <c r="FGL216" s="516"/>
      <c r="FGM216" s="516"/>
      <c r="FGN216" s="516"/>
      <c r="FGO216" s="516"/>
      <c r="FGP216" s="516"/>
      <c r="FGQ216" s="516"/>
      <c r="FGR216" s="516"/>
      <c r="FGS216" s="516"/>
      <c r="FGT216" s="516"/>
      <c r="FGU216" s="516"/>
      <c r="FGV216" s="516"/>
      <c r="FGW216" s="516"/>
      <c r="FGX216" s="516"/>
      <c r="FGY216" s="516"/>
      <c r="FGZ216" s="516"/>
      <c r="FHA216" s="516"/>
      <c r="FHB216" s="516"/>
      <c r="FHC216" s="516"/>
      <c r="FHD216" s="516"/>
      <c r="FHE216" s="516"/>
      <c r="FHF216" s="516"/>
      <c r="FHG216" s="516"/>
      <c r="FHH216" s="516"/>
      <c r="FHI216" s="516"/>
      <c r="FHJ216" s="516"/>
      <c r="FHK216" s="516"/>
      <c r="FHL216" s="516"/>
      <c r="FHM216" s="516"/>
      <c r="FHN216" s="516"/>
      <c r="FHO216" s="516"/>
      <c r="FHP216" s="516"/>
      <c r="FHQ216" s="516"/>
      <c r="FHR216" s="516"/>
      <c r="FHS216" s="516"/>
      <c r="FHT216" s="516"/>
      <c r="FHU216" s="516"/>
      <c r="FHV216" s="516"/>
      <c r="FHW216" s="516"/>
      <c r="FHX216" s="516"/>
      <c r="FHY216" s="516"/>
      <c r="FHZ216" s="516"/>
      <c r="FIA216" s="516"/>
      <c r="FIB216" s="516"/>
      <c r="FIC216" s="516"/>
      <c r="FID216" s="516"/>
      <c r="FIE216" s="516"/>
      <c r="FIF216" s="516"/>
      <c r="FIG216" s="516"/>
      <c r="FIH216" s="516"/>
      <c r="FII216" s="516"/>
      <c r="FIJ216" s="516"/>
      <c r="FIK216" s="516"/>
      <c r="FIL216" s="516"/>
      <c r="FIM216" s="516"/>
      <c r="FIN216" s="516"/>
      <c r="FIO216" s="516"/>
      <c r="FIP216" s="516"/>
      <c r="FIQ216" s="516"/>
      <c r="FIR216" s="516"/>
      <c r="FIS216" s="516"/>
      <c r="FIT216" s="516"/>
      <c r="FIU216" s="516"/>
      <c r="FIV216" s="516"/>
      <c r="FIW216" s="516"/>
      <c r="FIX216" s="516"/>
      <c r="FIY216" s="516"/>
      <c r="FIZ216" s="516"/>
      <c r="FJA216" s="516"/>
      <c r="FJB216" s="516"/>
      <c r="FJC216" s="516"/>
      <c r="FJD216" s="516"/>
      <c r="FJE216" s="516"/>
      <c r="FJF216" s="516"/>
      <c r="FJG216" s="516"/>
      <c r="FJH216" s="516"/>
      <c r="FJI216" s="516"/>
      <c r="FJJ216" s="516"/>
      <c r="FJK216" s="516"/>
      <c r="FJL216" s="516"/>
      <c r="FJM216" s="516"/>
      <c r="FJN216" s="516"/>
      <c r="FJO216" s="516"/>
      <c r="FJP216" s="516"/>
      <c r="FJQ216" s="516"/>
      <c r="FJR216" s="516"/>
      <c r="FJS216" s="516"/>
      <c r="FJT216" s="516"/>
      <c r="FJU216" s="516"/>
      <c r="FJV216" s="516"/>
      <c r="FJW216" s="516"/>
      <c r="FJX216" s="516"/>
      <c r="FJY216" s="516"/>
      <c r="FJZ216" s="516"/>
      <c r="FKA216" s="516"/>
      <c r="FKB216" s="516"/>
      <c r="FKC216" s="516"/>
      <c r="FKD216" s="516"/>
      <c r="FKE216" s="516"/>
      <c r="FKF216" s="516"/>
      <c r="FKG216" s="516"/>
      <c r="FKH216" s="516"/>
      <c r="FKI216" s="516"/>
      <c r="FKJ216" s="516"/>
      <c r="FKK216" s="516"/>
      <c r="FKL216" s="516"/>
      <c r="FKM216" s="516"/>
      <c r="FKN216" s="516"/>
      <c r="FKO216" s="516"/>
      <c r="FKP216" s="516"/>
      <c r="FKQ216" s="516"/>
      <c r="FKR216" s="516"/>
      <c r="FKS216" s="516"/>
      <c r="FKT216" s="516"/>
      <c r="FKU216" s="516"/>
      <c r="FKV216" s="516"/>
      <c r="FKW216" s="516"/>
      <c r="FKX216" s="516"/>
      <c r="FKY216" s="516"/>
      <c r="FKZ216" s="516"/>
      <c r="FLA216" s="516"/>
      <c r="FLB216" s="516"/>
      <c r="FLC216" s="516"/>
      <c r="FLD216" s="516"/>
      <c r="FLE216" s="516"/>
      <c r="FLF216" s="516"/>
      <c r="FLG216" s="516"/>
      <c r="FLH216" s="516"/>
      <c r="FLI216" s="516"/>
      <c r="FLJ216" s="516"/>
      <c r="FLK216" s="516"/>
      <c r="FLL216" s="516"/>
      <c r="FLM216" s="516"/>
      <c r="FLN216" s="516"/>
      <c r="FLO216" s="516"/>
      <c r="FLP216" s="516"/>
      <c r="FLQ216" s="516"/>
      <c r="FLR216" s="516"/>
      <c r="FLS216" s="516"/>
      <c r="FLT216" s="516"/>
      <c r="FLU216" s="516"/>
      <c r="FLV216" s="516"/>
      <c r="FLW216" s="516"/>
      <c r="FLX216" s="516"/>
      <c r="FLY216" s="516"/>
      <c r="FLZ216" s="516"/>
      <c r="FMA216" s="516"/>
      <c r="FMB216" s="516"/>
      <c r="FMC216" s="516"/>
      <c r="FMD216" s="516"/>
      <c r="FME216" s="516"/>
      <c r="FMF216" s="516"/>
      <c r="FMG216" s="516"/>
      <c r="FMH216" s="516"/>
      <c r="FMI216" s="516"/>
      <c r="FMJ216" s="516"/>
      <c r="FMK216" s="516"/>
      <c r="FML216" s="516"/>
      <c r="FMM216" s="516"/>
      <c r="FMN216" s="516"/>
      <c r="FMO216" s="516"/>
      <c r="FMP216" s="516"/>
      <c r="FMQ216" s="516"/>
      <c r="FMR216" s="516"/>
      <c r="FMS216" s="516"/>
      <c r="FMT216" s="516"/>
      <c r="FMU216" s="516"/>
      <c r="FMV216" s="516"/>
      <c r="FMW216" s="516"/>
      <c r="FMX216" s="516"/>
      <c r="FMY216" s="516"/>
      <c r="FMZ216" s="516"/>
      <c r="FNA216" s="516"/>
      <c r="FNB216" s="516"/>
      <c r="FNC216" s="516"/>
      <c r="FND216" s="516"/>
      <c r="FNE216" s="516"/>
      <c r="FNF216" s="516"/>
      <c r="FNG216" s="516"/>
      <c r="FNH216" s="516"/>
      <c r="FNI216" s="516"/>
      <c r="FNJ216" s="516"/>
      <c r="FNK216" s="516"/>
      <c r="FNL216" s="516"/>
      <c r="FNM216" s="516"/>
      <c r="FNN216" s="516"/>
      <c r="FNO216" s="516"/>
      <c r="FNP216" s="516"/>
      <c r="FNQ216" s="516"/>
      <c r="FNR216" s="516"/>
      <c r="FNS216" s="516"/>
      <c r="FNT216" s="516"/>
      <c r="FNU216" s="516"/>
      <c r="FNV216" s="516"/>
      <c r="FNW216" s="516"/>
      <c r="FNX216" s="516"/>
      <c r="FNY216" s="516"/>
      <c r="FNZ216" s="516"/>
      <c r="FOA216" s="516"/>
      <c r="FOB216" s="516"/>
      <c r="FOC216" s="516"/>
      <c r="FOD216" s="516"/>
      <c r="FOE216" s="516"/>
      <c r="FOF216" s="516"/>
      <c r="FOG216" s="516"/>
      <c r="FOH216" s="516"/>
      <c r="FOI216" s="516"/>
      <c r="FOJ216" s="516"/>
      <c r="FOK216" s="516"/>
      <c r="FOL216" s="516"/>
      <c r="FOM216" s="516"/>
      <c r="FON216" s="516"/>
      <c r="FOO216" s="516"/>
      <c r="FOP216" s="516"/>
      <c r="FOQ216" s="516"/>
      <c r="FOR216" s="516"/>
      <c r="FOS216" s="516"/>
      <c r="FOT216" s="516"/>
      <c r="FOU216" s="516"/>
      <c r="FOV216" s="516"/>
      <c r="FOW216" s="516"/>
      <c r="FOX216" s="516"/>
      <c r="FOY216" s="516"/>
      <c r="FOZ216" s="516"/>
      <c r="FPA216" s="516"/>
      <c r="FPB216" s="516"/>
      <c r="FPC216" s="516"/>
      <c r="FPD216" s="516"/>
      <c r="FPE216" s="516"/>
      <c r="FPF216" s="516"/>
      <c r="FPG216" s="516"/>
      <c r="FPH216" s="516"/>
      <c r="FPI216" s="516"/>
      <c r="FPJ216" s="516"/>
      <c r="FPK216" s="516"/>
      <c r="FPL216" s="516"/>
      <c r="FPM216" s="516"/>
      <c r="FPN216" s="516"/>
      <c r="FPO216" s="516"/>
      <c r="FPP216" s="516"/>
      <c r="FPQ216" s="516"/>
      <c r="FPR216" s="516"/>
      <c r="FPS216" s="516"/>
      <c r="FPT216" s="516"/>
      <c r="FPU216" s="516"/>
      <c r="FPV216" s="516"/>
      <c r="FPW216" s="516"/>
      <c r="FPX216" s="516"/>
      <c r="FPY216" s="516"/>
      <c r="FPZ216" s="516"/>
      <c r="FQA216" s="516"/>
      <c r="FQB216" s="516"/>
      <c r="FQC216" s="516"/>
      <c r="FQD216" s="516"/>
      <c r="FQE216" s="516"/>
      <c r="FQF216" s="516"/>
      <c r="FQG216" s="516"/>
      <c r="FQH216" s="516"/>
      <c r="FQI216" s="516"/>
      <c r="FQJ216" s="516"/>
      <c r="FQK216" s="516"/>
      <c r="FQL216" s="516"/>
      <c r="FQM216" s="516"/>
      <c r="FQN216" s="516"/>
      <c r="FQO216" s="516"/>
      <c r="FQP216" s="516"/>
      <c r="FQQ216" s="516"/>
      <c r="FQR216" s="516"/>
      <c r="FQS216" s="516"/>
      <c r="FQT216" s="516"/>
      <c r="FQU216" s="516"/>
      <c r="FQV216" s="516"/>
      <c r="FQW216" s="516"/>
      <c r="FQX216" s="516"/>
      <c r="FQY216" s="516"/>
      <c r="FQZ216" s="516"/>
      <c r="FRA216" s="516"/>
      <c r="FRB216" s="516"/>
      <c r="FRC216" s="516"/>
      <c r="FRD216" s="516"/>
      <c r="FRE216" s="516"/>
      <c r="FRF216" s="516"/>
      <c r="FRG216" s="516"/>
      <c r="FRH216" s="516"/>
      <c r="FRI216" s="516"/>
      <c r="FRJ216" s="516"/>
      <c r="FRK216" s="516"/>
      <c r="FRL216" s="516"/>
      <c r="FRM216" s="516"/>
      <c r="FRN216" s="516"/>
      <c r="FRO216" s="516"/>
      <c r="FRP216" s="516"/>
      <c r="FRQ216" s="516"/>
      <c r="FRR216" s="516"/>
      <c r="FRS216" s="516"/>
      <c r="FRT216" s="516"/>
      <c r="FRU216" s="516"/>
      <c r="FRV216" s="516"/>
      <c r="FRW216" s="516"/>
      <c r="FRX216" s="516"/>
      <c r="FRY216" s="516"/>
      <c r="FRZ216" s="516"/>
      <c r="FSA216" s="516"/>
      <c r="FSB216" s="516"/>
      <c r="FSC216" s="516"/>
      <c r="FSD216" s="516"/>
      <c r="FSE216" s="516"/>
      <c r="FSF216" s="516"/>
      <c r="FSG216" s="516"/>
      <c r="FSH216" s="516"/>
      <c r="FSI216" s="516"/>
      <c r="FSJ216" s="516"/>
      <c r="FSK216" s="516"/>
      <c r="FSL216" s="516"/>
      <c r="FSM216" s="516"/>
      <c r="FSN216" s="516"/>
      <c r="FSO216" s="516"/>
      <c r="FSP216" s="516"/>
      <c r="FSQ216" s="516"/>
      <c r="FSR216" s="516"/>
      <c r="FSS216" s="516"/>
      <c r="FST216" s="516"/>
      <c r="FSU216" s="516"/>
      <c r="FSV216" s="516"/>
      <c r="FSW216" s="516"/>
      <c r="FSX216" s="516"/>
      <c r="FSY216" s="516"/>
      <c r="FSZ216" s="516"/>
      <c r="FTA216" s="516"/>
      <c r="FTB216" s="516"/>
      <c r="FTC216" s="516"/>
      <c r="FTD216" s="516"/>
      <c r="FTE216" s="516"/>
      <c r="FTF216" s="516"/>
      <c r="FTG216" s="516"/>
      <c r="FTH216" s="516"/>
      <c r="FTI216" s="516"/>
      <c r="FTJ216" s="516"/>
      <c r="FTK216" s="516"/>
      <c r="FTL216" s="516"/>
      <c r="FTM216" s="516"/>
      <c r="FTN216" s="516"/>
      <c r="FTO216" s="516"/>
      <c r="FTP216" s="516"/>
      <c r="FTQ216" s="516"/>
      <c r="FTR216" s="516"/>
      <c r="FTS216" s="516"/>
      <c r="FTT216" s="516"/>
      <c r="FTU216" s="516"/>
      <c r="FTV216" s="516"/>
      <c r="FTW216" s="516"/>
      <c r="FTX216" s="516"/>
      <c r="FTY216" s="516"/>
      <c r="FTZ216" s="516"/>
      <c r="FUA216" s="516"/>
      <c r="FUB216" s="516"/>
      <c r="FUC216" s="516"/>
      <c r="FUD216" s="516"/>
      <c r="FUE216" s="516"/>
      <c r="FUF216" s="516"/>
      <c r="FUG216" s="516"/>
      <c r="FUH216" s="516"/>
      <c r="FUI216" s="516"/>
      <c r="FUJ216" s="516"/>
      <c r="FUK216" s="516"/>
      <c r="FUL216" s="516"/>
      <c r="FUM216" s="516"/>
      <c r="FUN216" s="516"/>
      <c r="FUO216" s="516"/>
      <c r="FUP216" s="516"/>
      <c r="FUQ216" s="516"/>
      <c r="FUR216" s="516"/>
      <c r="FUS216" s="516"/>
      <c r="FUT216" s="516"/>
      <c r="FUU216" s="516"/>
      <c r="FUV216" s="516"/>
      <c r="FUW216" s="516"/>
      <c r="FUX216" s="516"/>
      <c r="FUY216" s="516"/>
      <c r="FUZ216" s="516"/>
      <c r="FVA216" s="516"/>
      <c r="FVB216" s="516"/>
      <c r="FVC216" s="516"/>
      <c r="FVD216" s="516"/>
      <c r="FVE216" s="516"/>
      <c r="FVF216" s="516"/>
      <c r="FVG216" s="516"/>
      <c r="FVH216" s="516"/>
      <c r="FVI216" s="516"/>
      <c r="FVJ216" s="516"/>
      <c r="FVK216" s="516"/>
      <c r="FVL216" s="516"/>
      <c r="FVM216" s="516"/>
      <c r="FVN216" s="516"/>
      <c r="FVO216" s="516"/>
      <c r="FVP216" s="516"/>
      <c r="FVQ216" s="516"/>
      <c r="FVR216" s="516"/>
      <c r="FVS216" s="516"/>
      <c r="FVT216" s="516"/>
      <c r="FVU216" s="516"/>
      <c r="FVV216" s="516"/>
      <c r="FVW216" s="516"/>
      <c r="FVX216" s="516"/>
      <c r="FVY216" s="516"/>
      <c r="FVZ216" s="516"/>
      <c r="FWA216" s="516"/>
      <c r="FWB216" s="516"/>
      <c r="FWC216" s="516"/>
      <c r="FWD216" s="516"/>
      <c r="FWE216" s="516"/>
      <c r="FWF216" s="516"/>
      <c r="FWG216" s="516"/>
      <c r="FWH216" s="516"/>
      <c r="FWI216" s="516"/>
      <c r="FWJ216" s="516"/>
      <c r="FWK216" s="516"/>
      <c r="FWL216" s="516"/>
      <c r="FWM216" s="516"/>
      <c r="FWN216" s="516"/>
      <c r="FWO216" s="516"/>
      <c r="FWP216" s="516"/>
      <c r="FWQ216" s="516"/>
      <c r="FWR216" s="516"/>
      <c r="FWS216" s="516"/>
      <c r="FWT216" s="516"/>
      <c r="FWU216" s="516"/>
      <c r="FWV216" s="516"/>
      <c r="FWW216" s="516"/>
      <c r="FWX216" s="516"/>
      <c r="FWY216" s="516"/>
      <c r="FWZ216" s="516"/>
      <c r="FXA216" s="516"/>
      <c r="FXB216" s="516"/>
      <c r="FXC216" s="516"/>
      <c r="FXD216" s="516"/>
      <c r="FXE216" s="516"/>
      <c r="FXF216" s="516"/>
      <c r="FXG216" s="516"/>
      <c r="FXH216" s="516"/>
      <c r="FXI216" s="516"/>
      <c r="FXJ216" s="516"/>
      <c r="FXK216" s="516"/>
      <c r="FXL216" s="516"/>
      <c r="FXM216" s="516"/>
      <c r="FXN216" s="516"/>
      <c r="FXO216" s="516"/>
      <c r="FXP216" s="516"/>
      <c r="FXQ216" s="516"/>
      <c r="FXR216" s="516"/>
      <c r="FXS216" s="516"/>
      <c r="FXT216" s="516"/>
      <c r="FXU216" s="516"/>
      <c r="FXV216" s="516"/>
      <c r="FXW216" s="516"/>
      <c r="FXX216" s="516"/>
      <c r="FXY216" s="516"/>
      <c r="FXZ216" s="516"/>
      <c r="FYA216" s="516"/>
      <c r="FYB216" s="516"/>
      <c r="FYC216" s="516"/>
      <c r="FYD216" s="516"/>
      <c r="FYE216" s="516"/>
      <c r="FYF216" s="516"/>
      <c r="FYG216" s="516"/>
      <c r="FYH216" s="516"/>
      <c r="FYI216" s="516"/>
      <c r="FYJ216" s="516"/>
      <c r="FYK216" s="516"/>
      <c r="FYL216" s="516"/>
      <c r="FYM216" s="516"/>
      <c r="FYN216" s="516"/>
      <c r="FYO216" s="516"/>
      <c r="FYP216" s="516"/>
      <c r="FYQ216" s="516"/>
      <c r="FYR216" s="516"/>
      <c r="FYS216" s="516"/>
      <c r="FYT216" s="516"/>
      <c r="FYU216" s="516"/>
      <c r="FYV216" s="516"/>
      <c r="FYW216" s="516"/>
      <c r="FYX216" s="516"/>
      <c r="FYY216" s="516"/>
      <c r="FYZ216" s="516"/>
      <c r="FZA216" s="516"/>
      <c r="FZB216" s="516"/>
      <c r="FZC216" s="516"/>
      <c r="FZD216" s="516"/>
      <c r="FZE216" s="516"/>
      <c r="FZF216" s="516"/>
      <c r="FZG216" s="516"/>
      <c r="FZH216" s="516"/>
      <c r="FZI216" s="516"/>
      <c r="FZJ216" s="516"/>
      <c r="FZK216" s="516"/>
      <c r="FZL216" s="516"/>
      <c r="FZM216" s="516"/>
      <c r="FZN216" s="516"/>
      <c r="FZO216" s="516"/>
      <c r="FZP216" s="516"/>
      <c r="FZQ216" s="516"/>
      <c r="FZR216" s="516"/>
      <c r="FZS216" s="516"/>
      <c r="FZT216" s="516"/>
      <c r="FZU216" s="516"/>
      <c r="FZV216" s="516"/>
      <c r="FZW216" s="516"/>
      <c r="FZX216" s="516"/>
      <c r="FZY216" s="516"/>
      <c r="FZZ216" s="516"/>
      <c r="GAA216" s="516"/>
      <c r="GAB216" s="516"/>
      <c r="GAC216" s="516"/>
      <c r="GAD216" s="516"/>
      <c r="GAE216" s="516"/>
      <c r="GAF216" s="516"/>
      <c r="GAG216" s="516"/>
      <c r="GAH216" s="516"/>
      <c r="GAI216" s="516"/>
      <c r="GAJ216" s="516"/>
      <c r="GAK216" s="516"/>
      <c r="GAL216" s="516"/>
      <c r="GAM216" s="516"/>
      <c r="GAN216" s="516"/>
      <c r="GAO216" s="516"/>
      <c r="GAP216" s="516"/>
      <c r="GAQ216" s="516"/>
      <c r="GAR216" s="516"/>
      <c r="GAS216" s="516"/>
      <c r="GAT216" s="516"/>
      <c r="GAU216" s="516"/>
      <c r="GAV216" s="516"/>
      <c r="GAW216" s="516"/>
      <c r="GAX216" s="516"/>
      <c r="GAY216" s="516"/>
      <c r="GAZ216" s="516"/>
      <c r="GBA216" s="516"/>
      <c r="GBB216" s="516"/>
      <c r="GBC216" s="516"/>
      <c r="GBD216" s="516"/>
      <c r="GBE216" s="516"/>
      <c r="GBF216" s="516"/>
      <c r="GBG216" s="516"/>
      <c r="GBH216" s="516"/>
      <c r="GBI216" s="516"/>
      <c r="GBJ216" s="516"/>
      <c r="GBK216" s="516"/>
      <c r="GBL216" s="516"/>
      <c r="GBM216" s="516"/>
      <c r="GBN216" s="516"/>
      <c r="GBO216" s="516"/>
      <c r="GBP216" s="516"/>
      <c r="GBQ216" s="516"/>
      <c r="GBR216" s="516"/>
      <c r="GBS216" s="516"/>
      <c r="GBT216" s="516"/>
      <c r="GBU216" s="516"/>
      <c r="GBV216" s="516"/>
      <c r="GBW216" s="516"/>
      <c r="GBX216" s="516"/>
      <c r="GBY216" s="516"/>
      <c r="GBZ216" s="516"/>
      <c r="GCA216" s="516"/>
      <c r="GCB216" s="516"/>
      <c r="GCC216" s="516"/>
      <c r="GCD216" s="516"/>
      <c r="GCE216" s="516"/>
      <c r="GCF216" s="516"/>
      <c r="GCG216" s="516"/>
      <c r="GCH216" s="516"/>
      <c r="GCI216" s="516"/>
      <c r="GCJ216" s="516"/>
      <c r="GCK216" s="516"/>
      <c r="GCL216" s="516"/>
      <c r="GCM216" s="516"/>
      <c r="GCN216" s="516"/>
      <c r="GCO216" s="516"/>
      <c r="GCP216" s="516"/>
      <c r="GCQ216" s="516"/>
      <c r="GCR216" s="516"/>
      <c r="GCS216" s="516"/>
      <c r="GCT216" s="516"/>
      <c r="GCU216" s="516"/>
      <c r="GCV216" s="516"/>
      <c r="GCW216" s="516"/>
      <c r="GCX216" s="516"/>
      <c r="GCY216" s="516"/>
      <c r="GCZ216" s="516"/>
      <c r="GDA216" s="516"/>
      <c r="GDB216" s="516"/>
      <c r="GDC216" s="516"/>
      <c r="GDD216" s="516"/>
      <c r="GDE216" s="516"/>
      <c r="GDF216" s="516"/>
      <c r="GDG216" s="516"/>
      <c r="GDH216" s="516"/>
      <c r="GDI216" s="516"/>
      <c r="GDJ216" s="516"/>
      <c r="GDK216" s="516"/>
      <c r="GDL216" s="516"/>
      <c r="GDM216" s="516"/>
      <c r="GDN216" s="516"/>
      <c r="GDO216" s="516"/>
      <c r="GDP216" s="516"/>
      <c r="GDQ216" s="516"/>
      <c r="GDR216" s="516"/>
      <c r="GDS216" s="516"/>
      <c r="GDT216" s="516"/>
      <c r="GDU216" s="516"/>
      <c r="GDV216" s="516"/>
      <c r="GDW216" s="516"/>
      <c r="GDX216" s="516"/>
      <c r="GDY216" s="516"/>
      <c r="GDZ216" s="516"/>
      <c r="GEA216" s="516"/>
      <c r="GEB216" s="516"/>
      <c r="GEC216" s="516"/>
      <c r="GED216" s="516"/>
      <c r="GEE216" s="516"/>
      <c r="GEF216" s="516"/>
      <c r="GEG216" s="516"/>
      <c r="GEH216" s="516"/>
      <c r="GEI216" s="516"/>
      <c r="GEJ216" s="516"/>
      <c r="GEK216" s="516"/>
      <c r="GEL216" s="516"/>
      <c r="GEM216" s="516"/>
      <c r="GEN216" s="516"/>
      <c r="GEO216" s="516"/>
      <c r="GEP216" s="516"/>
      <c r="GEQ216" s="516"/>
      <c r="GER216" s="516"/>
      <c r="GES216" s="516"/>
      <c r="GET216" s="516"/>
      <c r="GEU216" s="516"/>
      <c r="GEV216" s="516"/>
      <c r="GEW216" s="516"/>
      <c r="GEX216" s="516"/>
      <c r="GEY216" s="516"/>
      <c r="GEZ216" s="516"/>
      <c r="GFA216" s="516"/>
      <c r="GFB216" s="516"/>
      <c r="GFC216" s="516"/>
      <c r="GFD216" s="516"/>
      <c r="GFE216" s="516"/>
      <c r="GFF216" s="516"/>
      <c r="GFG216" s="516"/>
      <c r="GFH216" s="516"/>
      <c r="GFI216" s="516"/>
      <c r="GFJ216" s="516"/>
      <c r="GFK216" s="516"/>
      <c r="GFL216" s="516"/>
      <c r="GFM216" s="516"/>
      <c r="GFN216" s="516"/>
      <c r="GFO216" s="516"/>
      <c r="GFP216" s="516"/>
      <c r="GFQ216" s="516"/>
      <c r="GFR216" s="516"/>
      <c r="GFS216" s="516"/>
      <c r="GFT216" s="516"/>
      <c r="GFU216" s="516"/>
      <c r="GFV216" s="516"/>
      <c r="GFW216" s="516"/>
      <c r="GFX216" s="516"/>
      <c r="GFY216" s="516"/>
      <c r="GFZ216" s="516"/>
      <c r="GGA216" s="516"/>
      <c r="GGB216" s="516"/>
      <c r="GGC216" s="516"/>
      <c r="GGD216" s="516"/>
      <c r="GGE216" s="516"/>
      <c r="GGF216" s="516"/>
      <c r="GGG216" s="516"/>
      <c r="GGH216" s="516"/>
      <c r="GGI216" s="516"/>
      <c r="GGJ216" s="516"/>
      <c r="GGK216" s="516"/>
      <c r="GGL216" s="516"/>
      <c r="GGM216" s="516"/>
      <c r="GGN216" s="516"/>
      <c r="GGO216" s="516"/>
      <c r="GGP216" s="516"/>
      <c r="GGQ216" s="516"/>
      <c r="GGR216" s="516"/>
      <c r="GGS216" s="516"/>
      <c r="GGT216" s="516"/>
      <c r="GGU216" s="516"/>
      <c r="GGV216" s="516"/>
      <c r="GGW216" s="516"/>
      <c r="GGX216" s="516"/>
      <c r="GGY216" s="516"/>
      <c r="GGZ216" s="516"/>
      <c r="GHA216" s="516"/>
      <c r="GHB216" s="516"/>
      <c r="GHC216" s="516"/>
      <c r="GHD216" s="516"/>
      <c r="GHE216" s="516"/>
      <c r="GHF216" s="516"/>
      <c r="GHG216" s="516"/>
      <c r="GHH216" s="516"/>
      <c r="GHI216" s="516"/>
      <c r="GHJ216" s="516"/>
      <c r="GHK216" s="516"/>
      <c r="GHL216" s="516"/>
      <c r="GHM216" s="516"/>
      <c r="GHN216" s="516"/>
      <c r="GHO216" s="516"/>
      <c r="GHP216" s="516"/>
      <c r="GHQ216" s="516"/>
      <c r="GHR216" s="516"/>
      <c r="GHS216" s="516"/>
      <c r="GHT216" s="516"/>
      <c r="GHU216" s="516"/>
      <c r="GHV216" s="516"/>
      <c r="GHW216" s="516"/>
      <c r="GHX216" s="516"/>
      <c r="GHY216" s="516"/>
      <c r="GHZ216" s="516"/>
      <c r="GIA216" s="516"/>
      <c r="GIB216" s="516"/>
      <c r="GIC216" s="516"/>
      <c r="GID216" s="516"/>
      <c r="GIE216" s="516"/>
      <c r="GIF216" s="516"/>
      <c r="GIG216" s="516"/>
      <c r="GIH216" s="516"/>
      <c r="GII216" s="516"/>
      <c r="GIJ216" s="516"/>
      <c r="GIK216" s="516"/>
      <c r="GIL216" s="516"/>
      <c r="GIM216" s="516"/>
      <c r="GIN216" s="516"/>
      <c r="GIO216" s="516"/>
      <c r="GIP216" s="516"/>
      <c r="GIQ216" s="516"/>
      <c r="GIR216" s="516"/>
      <c r="GIS216" s="516"/>
      <c r="GIT216" s="516"/>
      <c r="GIU216" s="516"/>
      <c r="GIV216" s="516"/>
      <c r="GIW216" s="516"/>
      <c r="GIX216" s="516"/>
      <c r="GIY216" s="516"/>
      <c r="GIZ216" s="516"/>
      <c r="GJA216" s="516"/>
      <c r="GJB216" s="516"/>
      <c r="GJC216" s="516"/>
      <c r="GJD216" s="516"/>
      <c r="GJE216" s="516"/>
      <c r="GJF216" s="516"/>
      <c r="GJG216" s="516"/>
      <c r="GJH216" s="516"/>
      <c r="GJI216" s="516"/>
      <c r="GJJ216" s="516"/>
      <c r="GJK216" s="516"/>
      <c r="GJL216" s="516"/>
      <c r="GJM216" s="516"/>
      <c r="GJN216" s="516"/>
      <c r="GJO216" s="516"/>
      <c r="GJP216" s="516"/>
      <c r="GJQ216" s="516"/>
      <c r="GJR216" s="516"/>
      <c r="GJS216" s="516"/>
      <c r="GJT216" s="516"/>
      <c r="GJU216" s="516"/>
      <c r="GJV216" s="516"/>
      <c r="GJW216" s="516"/>
      <c r="GJX216" s="516"/>
      <c r="GJY216" s="516"/>
      <c r="GJZ216" s="516"/>
      <c r="GKA216" s="516"/>
      <c r="GKB216" s="516"/>
      <c r="GKC216" s="516"/>
      <c r="GKD216" s="516"/>
      <c r="GKE216" s="516"/>
      <c r="GKF216" s="516"/>
      <c r="GKG216" s="516"/>
      <c r="GKH216" s="516"/>
      <c r="GKI216" s="516"/>
      <c r="GKJ216" s="516"/>
      <c r="GKK216" s="516"/>
      <c r="GKL216" s="516"/>
      <c r="GKM216" s="516"/>
      <c r="GKN216" s="516"/>
      <c r="GKO216" s="516"/>
      <c r="GKP216" s="516"/>
      <c r="GKQ216" s="516"/>
      <c r="GKR216" s="516"/>
      <c r="GKS216" s="516"/>
      <c r="GKT216" s="516"/>
      <c r="GKU216" s="516"/>
      <c r="GKV216" s="516"/>
      <c r="GKW216" s="516"/>
      <c r="GKX216" s="516"/>
      <c r="GKY216" s="516"/>
      <c r="GKZ216" s="516"/>
      <c r="GLA216" s="516"/>
      <c r="GLB216" s="516"/>
      <c r="GLC216" s="516"/>
      <c r="GLD216" s="516"/>
      <c r="GLE216" s="516"/>
      <c r="GLF216" s="516"/>
      <c r="GLG216" s="516"/>
      <c r="GLH216" s="516"/>
      <c r="GLI216" s="516"/>
      <c r="GLJ216" s="516"/>
      <c r="GLK216" s="516"/>
      <c r="GLL216" s="516"/>
      <c r="GLM216" s="516"/>
      <c r="GLN216" s="516"/>
      <c r="GLO216" s="516"/>
      <c r="GLP216" s="516"/>
      <c r="GLQ216" s="516"/>
      <c r="GLR216" s="516"/>
      <c r="GLS216" s="516"/>
      <c r="GLT216" s="516"/>
      <c r="GLU216" s="516"/>
      <c r="GLV216" s="516"/>
      <c r="GLW216" s="516"/>
      <c r="GLX216" s="516"/>
      <c r="GLY216" s="516"/>
      <c r="GLZ216" s="516"/>
      <c r="GMA216" s="516"/>
      <c r="GMB216" s="516"/>
      <c r="GMC216" s="516"/>
      <c r="GMD216" s="516"/>
      <c r="GME216" s="516"/>
      <c r="GMF216" s="516"/>
      <c r="GMG216" s="516"/>
      <c r="GMH216" s="516"/>
      <c r="GMI216" s="516"/>
      <c r="GMJ216" s="516"/>
      <c r="GMK216" s="516"/>
      <c r="GML216" s="516"/>
      <c r="GMM216" s="516"/>
      <c r="GMN216" s="516"/>
      <c r="GMO216" s="516"/>
      <c r="GMP216" s="516"/>
      <c r="GMQ216" s="516"/>
      <c r="GMR216" s="516"/>
      <c r="GMS216" s="516"/>
      <c r="GMT216" s="516"/>
      <c r="GMU216" s="516"/>
      <c r="GMV216" s="516"/>
      <c r="GMW216" s="516"/>
      <c r="GMX216" s="516"/>
      <c r="GMY216" s="516"/>
      <c r="GMZ216" s="516"/>
      <c r="GNA216" s="516"/>
      <c r="GNB216" s="516"/>
      <c r="GNC216" s="516"/>
      <c r="GND216" s="516"/>
      <c r="GNE216" s="516"/>
      <c r="GNF216" s="516"/>
      <c r="GNG216" s="516"/>
      <c r="GNH216" s="516"/>
      <c r="GNI216" s="516"/>
      <c r="GNJ216" s="516"/>
      <c r="GNK216" s="516"/>
      <c r="GNL216" s="516"/>
      <c r="GNM216" s="516"/>
      <c r="GNN216" s="516"/>
      <c r="GNO216" s="516"/>
      <c r="GNP216" s="516"/>
      <c r="GNQ216" s="516"/>
      <c r="GNR216" s="516"/>
      <c r="GNS216" s="516"/>
      <c r="GNT216" s="516"/>
      <c r="GNU216" s="516"/>
      <c r="GNV216" s="516"/>
      <c r="GNW216" s="516"/>
      <c r="GNX216" s="516"/>
      <c r="GNY216" s="516"/>
      <c r="GNZ216" s="516"/>
      <c r="GOA216" s="516"/>
      <c r="GOB216" s="516"/>
      <c r="GOC216" s="516"/>
      <c r="GOD216" s="516"/>
      <c r="GOE216" s="516"/>
      <c r="GOF216" s="516"/>
      <c r="GOG216" s="516"/>
      <c r="GOH216" s="516"/>
      <c r="GOI216" s="516"/>
      <c r="GOJ216" s="516"/>
      <c r="GOK216" s="516"/>
      <c r="GOL216" s="516"/>
      <c r="GOM216" s="516"/>
      <c r="GON216" s="516"/>
      <c r="GOO216" s="516"/>
      <c r="GOP216" s="516"/>
      <c r="GOQ216" s="516"/>
      <c r="GOR216" s="516"/>
      <c r="GOS216" s="516"/>
      <c r="GOT216" s="516"/>
      <c r="GOU216" s="516"/>
      <c r="GOV216" s="516"/>
      <c r="GOW216" s="516"/>
      <c r="GOX216" s="516"/>
      <c r="GOY216" s="516"/>
      <c r="GOZ216" s="516"/>
      <c r="GPA216" s="516"/>
      <c r="GPB216" s="516"/>
      <c r="GPC216" s="516"/>
      <c r="GPD216" s="516"/>
      <c r="GPE216" s="516"/>
      <c r="GPF216" s="516"/>
      <c r="GPG216" s="516"/>
      <c r="GPH216" s="516"/>
      <c r="GPI216" s="516"/>
      <c r="GPJ216" s="516"/>
      <c r="GPK216" s="516"/>
      <c r="GPL216" s="516"/>
      <c r="GPM216" s="516"/>
      <c r="GPN216" s="516"/>
      <c r="GPO216" s="516"/>
      <c r="GPP216" s="516"/>
      <c r="GPQ216" s="516"/>
      <c r="GPR216" s="516"/>
      <c r="GPS216" s="516"/>
      <c r="GPT216" s="516"/>
      <c r="GPU216" s="516"/>
      <c r="GPV216" s="516"/>
      <c r="GPW216" s="516"/>
      <c r="GPX216" s="516"/>
      <c r="GPY216" s="516"/>
      <c r="GPZ216" s="516"/>
      <c r="GQA216" s="516"/>
      <c r="GQB216" s="516"/>
      <c r="GQC216" s="516"/>
      <c r="GQD216" s="516"/>
      <c r="GQE216" s="516"/>
      <c r="GQF216" s="516"/>
      <c r="GQG216" s="516"/>
      <c r="GQH216" s="516"/>
      <c r="GQI216" s="516"/>
      <c r="GQJ216" s="516"/>
      <c r="GQK216" s="516"/>
      <c r="GQL216" s="516"/>
      <c r="GQM216" s="516"/>
      <c r="GQN216" s="516"/>
      <c r="GQO216" s="516"/>
      <c r="GQP216" s="516"/>
      <c r="GQQ216" s="516"/>
      <c r="GQR216" s="516"/>
      <c r="GQS216" s="516"/>
      <c r="GQT216" s="516"/>
      <c r="GQU216" s="516"/>
      <c r="GQV216" s="516"/>
      <c r="GQW216" s="516"/>
      <c r="GQX216" s="516"/>
      <c r="GQY216" s="516"/>
      <c r="GQZ216" s="516"/>
      <c r="GRA216" s="516"/>
      <c r="GRB216" s="516"/>
      <c r="GRC216" s="516"/>
      <c r="GRD216" s="516"/>
      <c r="GRE216" s="516"/>
      <c r="GRF216" s="516"/>
      <c r="GRG216" s="516"/>
      <c r="GRH216" s="516"/>
      <c r="GRI216" s="516"/>
      <c r="GRJ216" s="516"/>
      <c r="GRK216" s="516"/>
      <c r="GRL216" s="516"/>
      <c r="GRM216" s="516"/>
      <c r="GRN216" s="516"/>
      <c r="GRO216" s="516"/>
      <c r="GRP216" s="516"/>
      <c r="GRQ216" s="516"/>
      <c r="GRR216" s="516"/>
      <c r="GRS216" s="516"/>
      <c r="GRT216" s="516"/>
      <c r="GRU216" s="516"/>
      <c r="GRV216" s="516"/>
      <c r="GRW216" s="516"/>
      <c r="GRX216" s="516"/>
      <c r="GRY216" s="516"/>
      <c r="GRZ216" s="516"/>
      <c r="GSA216" s="516"/>
      <c r="GSB216" s="516"/>
      <c r="GSC216" s="516"/>
      <c r="GSD216" s="516"/>
      <c r="GSE216" s="516"/>
      <c r="GSF216" s="516"/>
      <c r="GSG216" s="516"/>
      <c r="GSH216" s="516"/>
      <c r="GSI216" s="516"/>
      <c r="GSJ216" s="516"/>
      <c r="GSK216" s="516"/>
      <c r="GSL216" s="516"/>
      <c r="GSM216" s="516"/>
      <c r="GSN216" s="516"/>
      <c r="GSO216" s="516"/>
      <c r="GSP216" s="516"/>
      <c r="GSQ216" s="516"/>
      <c r="GSR216" s="516"/>
      <c r="GSS216" s="516"/>
      <c r="GST216" s="516"/>
      <c r="GSU216" s="516"/>
      <c r="GSV216" s="516"/>
      <c r="GSW216" s="516"/>
      <c r="GSX216" s="516"/>
      <c r="GSY216" s="516"/>
      <c r="GSZ216" s="516"/>
      <c r="GTA216" s="516"/>
      <c r="GTB216" s="516"/>
      <c r="GTC216" s="516"/>
      <c r="GTD216" s="516"/>
      <c r="GTE216" s="516"/>
      <c r="GTF216" s="516"/>
      <c r="GTG216" s="516"/>
      <c r="GTH216" s="516"/>
      <c r="GTI216" s="516"/>
      <c r="GTJ216" s="516"/>
      <c r="GTK216" s="516"/>
      <c r="GTL216" s="516"/>
      <c r="GTM216" s="516"/>
      <c r="GTN216" s="516"/>
      <c r="GTO216" s="516"/>
      <c r="GTP216" s="516"/>
      <c r="GTQ216" s="516"/>
      <c r="GTR216" s="516"/>
      <c r="GTS216" s="516"/>
      <c r="GTT216" s="516"/>
      <c r="GTU216" s="516"/>
      <c r="GTV216" s="516"/>
      <c r="GTW216" s="516"/>
      <c r="GTX216" s="516"/>
      <c r="GTY216" s="516"/>
      <c r="GTZ216" s="516"/>
      <c r="GUA216" s="516"/>
      <c r="GUB216" s="516"/>
      <c r="GUC216" s="516"/>
      <c r="GUD216" s="516"/>
      <c r="GUE216" s="516"/>
      <c r="GUF216" s="516"/>
      <c r="GUG216" s="516"/>
      <c r="GUH216" s="516"/>
      <c r="GUI216" s="516"/>
      <c r="GUJ216" s="516"/>
      <c r="GUK216" s="516"/>
      <c r="GUL216" s="516"/>
      <c r="GUM216" s="516"/>
      <c r="GUN216" s="516"/>
      <c r="GUO216" s="516"/>
      <c r="GUP216" s="516"/>
      <c r="GUQ216" s="516"/>
      <c r="GUR216" s="516"/>
      <c r="GUS216" s="516"/>
      <c r="GUT216" s="516"/>
      <c r="GUU216" s="516"/>
      <c r="GUV216" s="516"/>
      <c r="GUW216" s="516"/>
      <c r="GUX216" s="516"/>
      <c r="GUY216" s="516"/>
      <c r="GUZ216" s="516"/>
      <c r="GVA216" s="516"/>
      <c r="GVB216" s="516"/>
      <c r="GVC216" s="516"/>
      <c r="GVD216" s="516"/>
      <c r="GVE216" s="516"/>
      <c r="GVF216" s="516"/>
      <c r="GVG216" s="516"/>
      <c r="GVH216" s="516"/>
      <c r="GVI216" s="516"/>
      <c r="GVJ216" s="516"/>
      <c r="GVK216" s="516"/>
      <c r="GVL216" s="516"/>
      <c r="GVM216" s="516"/>
      <c r="GVN216" s="516"/>
      <c r="GVO216" s="516"/>
      <c r="GVP216" s="516"/>
      <c r="GVQ216" s="516"/>
      <c r="GVR216" s="516"/>
      <c r="GVS216" s="516"/>
      <c r="GVT216" s="516"/>
      <c r="GVU216" s="516"/>
      <c r="GVV216" s="516"/>
      <c r="GVW216" s="516"/>
      <c r="GVX216" s="516"/>
      <c r="GVY216" s="516"/>
      <c r="GVZ216" s="516"/>
      <c r="GWA216" s="516"/>
      <c r="GWB216" s="516"/>
      <c r="GWC216" s="516"/>
      <c r="GWD216" s="516"/>
      <c r="GWE216" s="516"/>
      <c r="GWF216" s="516"/>
      <c r="GWG216" s="516"/>
      <c r="GWH216" s="516"/>
      <c r="GWI216" s="516"/>
      <c r="GWJ216" s="516"/>
      <c r="GWK216" s="516"/>
      <c r="GWL216" s="516"/>
      <c r="GWM216" s="516"/>
      <c r="GWN216" s="516"/>
      <c r="GWO216" s="516"/>
      <c r="GWP216" s="516"/>
      <c r="GWQ216" s="516"/>
      <c r="GWR216" s="516"/>
      <c r="GWS216" s="516"/>
      <c r="GWT216" s="516"/>
      <c r="GWU216" s="516"/>
      <c r="GWV216" s="516"/>
      <c r="GWW216" s="516"/>
      <c r="GWX216" s="516"/>
      <c r="GWY216" s="516"/>
      <c r="GWZ216" s="516"/>
      <c r="GXA216" s="516"/>
      <c r="GXB216" s="516"/>
      <c r="GXC216" s="516"/>
      <c r="GXD216" s="516"/>
      <c r="GXE216" s="516"/>
      <c r="GXF216" s="516"/>
      <c r="GXG216" s="516"/>
      <c r="GXH216" s="516"/>
      <c r="GXI216" s="516"/>
      <c r="GXJ216" s="516"/>
      <c r="GXK216" s="516"/>
      <c r="GXL216" s="516"/>
      <c r="GXM216" s="516"/>
      <c r="GXN216" s="516"/>
      <c r="GXO216" s="516"/>
      <c r="GXP216" s="516"/>
      <c r="GXQ216" s="516"/>
      <c r="GXR216" s="516"/>
      <c r="GXS216" s="516"/>
      <c r="GXT216" s="516"/>
      <c r="GXU216" s="516"/>
      <c r="GXV216" s="516"/>
      <c r="GXW216" s="516"/>
      <c r="GXX216" s="516"/>
      <c r="GXY216" s="516"/>
      <c r="GXZ216" s="516"/>
      <c r="GYA216" s="516"/>
      <c r="GYB216" s="516"/>
      <c r="GYC216" s="516"/>
      <c r="GYD216" s="516"/>
      <c r="GYE216" s="516"/>
      <c r="GYF216" s="516"/>
      <c r="GYG216" s="516"/>
      <c r="GYH216" s="516"/>
      <c r="GYI216" s="516"/>
      <c r="GYJ216" s="516"/>
      <c r="GYK216" s="516"/>
      <c r="GYL216" s="516"/>
      <c r="GYM216" s="516"/>
      <c r="GYN216" s="516"/>
      <c r="GYO216" s="516"/>
      <c r="GYP216" s="516"/>
      <c r="GYQ216" s="516"/>
      <c r="GYR216" s="516"/>
      <c r="GYS216" s="516"/>
      <c r="GYT216" s="516"/>
      <c r="GYU216" s="516"/>
      <c r="GYV216" s="516"/>
      <c r="GYW216" s="516"/>
      <c r="GYX216" s="516"/>
      <c r="GYY216" s="516"/>
      <c r="GYZ216" s="516"/>
      <c r="GZA216" s="516"/>
      <c r="GZB216" s="516"/>
      <c r="GZC216" s="516"/>
      <c r="GZD216" s="516"/>
      <c r="GZE216" s="516"/>
      <c r="GZF216" s="516"/>
      <c r="GZG216" s="516"/>
      <c r="GZH216" s="516"/>
      <c r="GZI216" s="516"/>
      <c r="GZJ216" s="516"/>
      <c r="GZK216" s="516"/>
      <c r="GZL216" s="516"/>
      <c r="GZM216" s="516"/>
      <c r="GZN216" s="516"/>
      <c r="GZO216" s="516"/>
      <c r="GZP216" s="516"/>
      <c r="GZQ216" s="516"/>
      <c r="GZR216" s="516"/>
      <c r="GZS216" s="516"/>
      <c r="GZT216" s="516"/>
      <c r="GZU216" s="516"/>
      <c r="GZV216" s="516"/>
      <c r="GZW216" s="516"/>
      <c r="GZX216" s="516"/>
      <c r="GZY216" s="516"/>
      <c r="GZZ216" s="516"/>
      <c r="HAA216" s="516"/>
      <c r="HAB216" s="516"/>
      <c r="HAC216" s="516"/>
      <c r="HAD216" s="516"/>
      <c r="HAE216" s="516"/>
      <c r="HAF216" s="516"/>
      <c r="HAG216" s="516"/>
      <c r="HAH216" s="516"/>
      <c r="HAI216" s="516"/>
      <c r="HAJ216" s="516"/>
      <c r="HAK216" s="516"/>
      <c r="HAL216" s="516"/>
      <c r="HAM216" s="516"/>
      <c r="HAN216" s="516"/>
      <c r="HAO216" s="516"/>
      <c r="HAP216" s="516"/>
      <c r="HAQ216" s="516"/>
      <c r="HAR216" s="516"/>
      <c r="HAS216" s="516"/>
      <c r="HAT216" s="516"/>
      <c r="HAU216" s="516"/>
      <c r="HAV216" s="516"/>
      <c r="HAW216" s="516"/>
      <c r="HAX216" s="516"/>
      <c r="HAY216" s="516"/>
      <c r="HAZ216" s="516"/>
      <c r="HBA216" s="516"/>
      <c r="HBB216" s="516"/>
      <c r="HBC216" s="516"/>
      <c r="HBD216" s="516"/>
      <c r="HBE216" s="516"/>
      <c r="HBF216" s="516"/>
      <c r="HBG216" s="516"/>
      <c r="HBH216" s="516"/>
      <c r="HBI216" s="516"/>
      <c r="HBJ216" s="516"/>
      <c r="HBK216" s="516"/>
      <c r="HBL216" s="516"/>
      <c r="HBM216" s="516"/>
      <c r="HBN216" s="516"/>
      <c r="HBO216" s="516"/>
      <c r="HBP216" s="516"/>
      <c r="HBQ216" s="516"/>
      <c r="HBR216" s="516"/>
      <c r="HBS216" s="516"/>
      <c r="HBT216" s="516"/>
      <c r="HBU216" s="516"/>
      <c r="HBV216" s="516"/>
      <c r="HBW216" s="516"/>
      <c r="HBX216" s="516"/>
      <c r="HBY216" s="516"/>
      <c r="HBZ216" s="516"/>
      <c r="HCA216" s="516"/>
      <c r="HCB216" s="516"/>
      <c r="HCC216" s="516"/>
      <c r="HCD216" s="516"/>
      <c r="HCE216" s="516"/>
      <c r="HCF216" s="516"/>
      <c r="HCG216" s="516"/>
      <c r="HCH216" s="516"/>
      <c r="HCI216" s="516"/>
      <c r="HCJ216" s="516"/>
      <c r="HCK216" s="516"/>
      <c r="HCL216" s="516"/>
      <c r="HCM216" s="516"/>
      <c r="HCN216" s="516"/>
      <c r="HCO216" s="516"/>
      <c r="HCP216" s="516"/>
      <c r="HCQ216" s="516"/>
      <c r="HCR216" s="516"/>
      <c r="HCS216" s="516"/>
      <c r="HCT216" s="516"/>
      <c r="HCU216" s="516"/>
      <c r="HCV216" s="516"/>
      <c r="HCW216" s="516"/>
      <c r="HCX216" s="516"/>
      <c r="HCY216" s="516"/>
      <c r="HCZ216" s="516"/>
      <c r="HDA216" s="516"/>
      <c r="HDB216" s="516"/>
      <c r="HDC216" s="516"/>
      <c r="HDD216" s="516"/>
      <c r="HDE216" s="516"/>
      <c r="HDF216" s="516"/>
      <c r="HDG216" s="516"/>
      <c r="HDH216" s="516"/>
      <c r="HDI216" s="516"/>
      <c r="HDJ216" s="516"/>
      <c r="HDK216" s="516"/>
      <c r="HDL216" s="516"/>
      <c r="HDM216" s="516"/>
      <c r="HDN216" s="516"/>
      <c r="HDO216" s="516"/>
      <c r="HDP216" s="516"/>
      <c r="HDQ216" s="516"/>
      <c r="HDR216" s="516"/>
      <c r="HDS216" s="516"/>
      <c r="HDT216" s="516"/>
      <c r="HDU216" s="516"/>
      <c r="HDV216" s="516"/>
      <c r="HDW216" s="516"/>
      <c r="HDX216" s="516"/>
      <c r="HDY216" s="516"/>
      <c r="HDZ216" s="516"/>
      <c r="HEA216" s="516"/>
      <c r="HEB216" s="516"/>
      <c r="HEC216" s="516"/>
      <c r="HED216" s="516"/>
      <c r="HEE216" s="516"/>
      <c r="HEF216" s="516"/>
      <c r="HEG216" s="516"/>
      <c r="HEH216" s="516"/>
      <c r="HEI216" s="516"/>
      <c r="HEJ216" s="516"/>
      <c r="HEK216" s="516"/>
      <c r="HEL216" s="516"/>
      <c r="HEM216" s="516"/>
      <c r="HEN216" s="516"/>
      <c r="HEO216" s="516"/>
      <c r="HEP216" s="516"/>
      <c r="HEQ216" s="516"/>
      <c r="HER216" s="516"/>
      <c r="HES216" s="516"/>
      <c r="HET216" s="516"/>
      <c r="HEU216" s="516"/>
      <c r="HEV216" s="516"/>
      <c r="HEW216" s="516"/>
      <c r="HEX216" s="516"/>
      <c r="HEY216" s="516"/>
      <c r="HEZ216" s="516"/>
      <c r="HFA216" s="516"/>
      <c r="HFB216" s="516"/>
      <c r="HFC216" s="516"/>
      <c r="HFD216" s="516"/>
      <c r="HFE216" s="516"/>
      <c r="HFF216" s="516"/>
      <c r="HFG216" s="516"/>
      <c r="HFH216" s="516"/>
      <c r="HFI216" s="516"/>
      <c r="HFJ216" s="516"/>
      <c r="HFK216" s="516"/>
      <c r="HFL216" s="516"/>
      <c r="HFM216" s="516"/>
      <c r="HFN216" s="516"/>
      <c r="HFO216" s="516"/>
      <c r="HFP216" s="516"/>
      <c r="HFQ216" s="516"/>
      <c r="HFR216" s="516"/>
      <c r="HFS216" s="516"/>
      <c r="HFT216" s="516"/>
      <c r="HFU216" s="516"/>
      <c r="HFV216" s="516"/>
      <c r="HFW216" s="516"/>
      <c r="HFX216" s="516"/>
      <c r="HFY216" s="516"/>
      <c r="HFZ216" s="516"/>
      <c r="HGA216" s="516"/>
      <c r="HGB216" s="516"/>
      <c r="HGC216" s="516"/>
      <c r="HGD216" s="516"/>
      <c r="HGE216" s="516"/>
      <c r="HGF216" s="516"/>
      <c r="HGG216" s="516"/>
      <c r="HGH216" s="516"/>
      <c r="HGI216" s="516"/>
      <c r="HGJ216" s="516"/>
      <c r="HGK216" s="516"/>
      <c r="HGL216" s="516"/>
      <c r="HGM216" s="516"/>
      <c r="HGN216" s="516"/>
      <c r="HGO216" s="516"/>
      <c r="HGP216" s="516"/>
      <c r="HGQ216" s="516"/>
      <c r="HGR216" s="516"/>
      <c r="HGS216" s="516"/>
      <c r="HGT216" s="516"/>
      <c r="HGU216" s="516"/>
      <c r="HGV216" s="516"/>
      <c r="HGW216" s="516"/>
      <c r="HGX216" s="516"/>
      <c r="HGY216" s="516"/>
      <c r="HGZ216" s="516"/>
      <c r="HHA216" s="516"/>
      <c r="HHB216" s="516"/>
      <c r="HHC216" s="516"/>
      <c r="HHD216" s="516"/>
      <c r="HHE216" s="516"/>
      <c r="HHF216" s="516"/>
      <c r="HHG216" s="516"/>
      <c r="HHH216" s="516"/>
      <c r="HHI216" s="516"/>
      <c r="HHJ216" s="516"/>
      <c r="HHK216" s="516"/>
      <c r="HHL216" s="516"/>
      <c r="HHM216" s="516"/>
      <c r="HHN216" s="516"/>
      <c r="HHO216" s="516"/>
      <c r="HHP216" s="516"/>
      <c r="HHQ216" s="516"/>
      <c r="HHR216" s="516"/>
      <c r="HHS216" s="516"/>
      <c r="HHT216" s="516"/>
      <c r="HHU216" s="516"/>
      <c r="HHV216" s="516"/>
      <c r="HHW216" s="516"/>
      <c r="HHX216" s="516"/>
      <c r="HHY216" s="516"/>
      <c r="HHZ216" s="516"/>
      <c r="HIA216" s="516"/>
      <c r="HIB216" s="516"/>
      <c r="HIC216" s="516"/>
      <c r="HID216" s="516"/>
      <c r="HIE216" s="516"/>
      <c r="HIF216" s="516"/>
      <c r="HIG216" s="516"/>
      <c r="HIH216" s="516"/>
      <c r="HII216" s="516"/>
      <c r="HIJ216" s="516"/>
      <c r="HIK216" s="516"/>
      <c r="HIL216" s="516"/>
      <c r="HIM216" s="516"/>
      <c r="HIN216" s="516"/>
      <c r="HIO216" s="516"/>
      <c r="HIP216" s="516"/>
      <c r="HIQ216" s="516"/>
      <c r="HIR216" s="516"/>
      <c r="HIS216" s="516"/>
      <c r="HIT216" s="516"/>
      <c r="HIU216" s="516"/>
      <c r="HIV216" s="516"/>
      <c r="HIW216" s="516"/>
      <c r="HIX216" s="516"/>
      <c r="HIY216" s="516"/>
      <c r="HIZ216" s="516"/>
      <c r="HJA216" s="516"/>
      <c r="HJB216" s="516"/>
      <c r="HJC216" s="516"/>
      <c r="HJD216" s="516"/>
      <c r="HJE216" s="516"/>
      <c r="HJF216" s="516"/>
      <c r="HJG216" s="516"/>
      <c r="HJH216" s="516"/>
      <c r="HJI216" s="516"/>
      <c r="HJJ216" s="516"/>
      <c r="HJK216" s="516"/>
      <c r="HJL216" s="516"/>
      <c r="HJM216" s="516"/>
      <c r="HJN216" s="516"/>
      <c r="HJO216" s="516"/>
      <c r="HJP216" s="516"/>
      <c r="HJQ216" s="516"/>
      <c r="HJR216" s="516"/>
      <c r="HJS216" s="516"/>
      <c r="HJT216" s="516"/>
      <c r="HJU216" s="516"/>
      <c r="HJV216" s="516"/>
      <c r="HJW216" s="516"/>
      <c r="HJX216" s="516"/>
      <c r="HJY216" s="516"/>
      <c r="HJZ216" s="516"/>
      <c r="HKA216" s="516"/>
      <c r="HKB216" s="516"/>
      <c r="HKC216" s="516"/>
      <c r="HKD216" s="516"/>
      <c r="HKE216" s="516"/>
      <c r="HKF216" s="516"/>
      <c r="HKG216" s="516"/>
      <c r="HKH216" s="516"/>
      <c r="HKI216" s="516"/>
      <c r="HKJ216" s="516"/>
      <c r="HKK216" s="516"/>
      <c r="HKL216" s="516"/>
      <c r="HKM216" s="516"/>
      <c r="HKN216" s="516"/>
      <c r="HKO216" s="516"/>
      <c r="HKP216" s="516"/>
      <c r="HKQ216" s="516"/>
      <c r="HKR216" s="516"/>
      <c r="HKS216" s="516"/>
      <c r="HKT216" s="516"/>
      <c r="HKU216" s="516"/>
      <c r="HKV216" s="516"/>
      <c r="HKW216" s="516"/>
      <c r="HKX216" s="516"/>
      <c r="HKY216" s="516"/>
      <c r="HKZ216" s="516"/>
      <c r="HLA216" s="516"/>
      <c r="HLB216" s="516"/>
      <c r="HLC216" s="516"/>
      <c r="HLD216" s="516"/>
      <c r="HLE216" s="516"/>
      <c r="HLF216" s="516"/>
      <c r="HLG216" s="516"/>
      <c r="HLH216" s="516"/>
      <c r="HLI216" s="516"/>
      <c r="HLJ216" s="516"/>
      <c r="HLK216" s="516"/>
      <c r="HLL216" s="516"/>
      <c r="HLM216" s="516"/>
      <c r="HLN216" s="516"/>
      <c r="HLO216" s="516"/>
      <c r="HLP216" s="516"/>
      <c r="HLQ216" s="516"/>
      <c r="HLR216" s="516"/>
      <c r="HLS216" s="516"/>
      <c r="HLT216" s="516"/>
      <c r="HLU216" s="516"/>
      <c r="HLV216" s="516"/>
      <c r="HLW216" s="516"/>
      <c r="HLX216" s="516"/>
      <c r="HLY216" s="516"/>
      <c r="HLZ216" s="516"/>
      <c r="HMA216" s="516"/>
      <c r="HMB216" s="516"/>
      <c r="HMC216" s="516"/>
      <c r="HMD216" s="516"/>
      <c r="HME216" s="516"/>
      <c r="HMF216" s="516"/>
      <c r="HMG216" s="516"/>
      <c r="HMH216" s="516"/>
      <c r="HMI216" s="516"/>
      <c r="HMJ216" s="516"/>
      <c r="HMK216" s="516"/>
      <c r="HML216" s="516"/>
      <c r="HMM216" s="516"/>
      <c r="HMN216" s="516"/>
      <c r="HMO216" s="516"/>
      <c r="HMP216" s="516"/>
      <c r="HMQ216" s="516"/>
      <c r="HMR216" s="516"/>
      <c r="HMS216" s="516"/>
      <c r="HMT216" s="516"/>
      <c r="HMU216" s="516"/>
      <c r="HMV216" s="516"/>
      <c r="HMW216" s="516"/>
      <c r="HMX216" s="516"/>
      <c r="HMY216" s="516"/>
      <c r="HMZ216" s="516"/>
      <c r="HNA216" s="516"/>
      <c r="HNB216" s="516"/>
      <c r="HNC216" s="516"/>
      <c r="HND216" s="516"/>
      <c r="HNE216" s="516"/>
      <c r="HNF216" s="516"/>
      <c r="HNG216" s="516"/>
      <c r="HNH216" s="516"/>
      <c r="HNI216" s="516"/>
      <c r="HNJ216" s="516"/>
      <c r="HNK216" s="516"/>
      <c r="HNL216" s="516"/>
      <c r="HNM216" s="516"/>
      <c r="HNN216" s="516"/>
      <c r="HNO216" s="516"/>
      <c r="HNP216" s="516"/>
      <c r="HNQ216" s="516"/>
      <c r="HNR216" s="516"/>
      <c r="HNS216" s="516"/>
      <c r="HNT216" s="516"/>
      <c r="HNU216" s="516"/>
      <c r="HNV216" s="516"/>
      <c r="HNW216" s="516"/>
      <c r="HNX216" s="516"/>
      <c r="HNY216" s="516"/>
      <c r="HNZ216" s="516"/>
      <c r="HOA216" s="516"/>
      <c r="HOB216" s="516"/>
      <c r="HOC216" s="516"/>
      <c r="HOD216" s="516"/>
      <c r="HOE216" s="516"/>
      <c r="HOF216" s="516"/>
      <c r="HOG216" s="516"/>
      <c r="HOH216" s="516"/>
      <c r="HOI216" s="516"/>
      <c r="HOJ216" s="516"/>
      <c r="HOK216" s="516"/>
      <c r="HOL216" s="516"/>
      <c r="HOM216" s="516"/>
      <c r="HON216" s="516"/>
      <c r="HOO216" s="516"/>
      <c r="HOP216" s="516"/>
      <c r="HOQ216" s="516"/>
      <c r="HOR216" s="516"/>
      <c r="HOS216" s="516"/>
      <c r="HOT216" s="516"/>
      <c r="HOU216" s="516"/>
      <c r="HOV216" s="516"/>
      <c r="HOW216" s="516"/>
      <c r="HOX216" s="516"/>
      <c r="HOY216" s="516"/>
      <c r="HOZ216" s="516"/>
      <c r="HPA216" s="516"/>
      <c r="HPB216" s="516"/>
      <c r="HPC216" s="516"/>
      <c r="HPD216" s="516"/>
      <c r="HPE216" s="516"/>
      <c r="HPF216" s="516"/>
      <c r="HPG216" s="516"/>
      <c r="HPH216" s="516"/>
      <c r="HPI216" s="516"/>
      <c r="HPJ216" s="516"/>
      <c r="HPK216" s="516"/>
      <c r="HPL216" s="516"/>
      <c r="HPM216" s="516"/>
      <c r="HPN216" s="516"/>
      <c r="HPO216" s="516"/>
      <c r="HPP216" s="516"/>
      <c r="HPQ216" s="516"/>
      <c r="HPR216" s="516"/>
      <c r="HPS216" s="516"/>
      <c r="HPT216" s="516"/>
      <c r="HPU216" s="516"/>
      <c r="HPV216" s="516"/>
      <c r="HPW216" s="516"/>
      <c r="HPX216" s="516"/>
      <c r="HPY216" s="516"/>
      <c r="HPZ216" s="516"/>
      <c r="HQA216" s="516"/>
      <c r="HQB216" s="516"/>
      <c r="HQC216" s="516"/>
      <c r="HQD216" s="516"/>
      <c r="HQE216" s="516"/>
      <c r="HQF216" s="516"/>
      <c r="HQG216" s="516"/>
      <c r="HQH216" s="516"/>
      <c r="HQI216" s="516"/>
      <c r="HQJ216" s="516"/>
      <c r="HQK216" s="516"/>
      <c r="HQL216" s="516"/>
      <c r="HQM216" s="516"/>
      <c r="HQN216" s="516"/>
      <c r="HQO216" s="516"/>
      <c r="HQP216" s="516"/>
      <c r="HQQ216" s="516"/>
      <c r="HQR216" s="516"/>
      <c r="HQS216" s="516"/>
      <c r="HQT216" s="516"/>
      <c r="HQU216" s="516"/>
      <c r="HQV216" s="516"/>
      <c r="HQW216" s="516"/>
      <c r="HQX216" s="516"/>
      <c r="HQY216" s="516"/>
      <c r="HQZ216" s="516"/>
      <c r="HRA216" s="516"/>
      <c r="HRB216" s="516"/>
      <c r="HRC216" s="516"/>
      <c r="HRD216" s="516"/>
      <c r="HRE216" s="516"/>
      <c r="HRF216" s="516"/>
      <c r="HRG216" s="516"/>
      <c r="HRH216" s="516"/>
      <c r="HRI216" s="516"/>
      <c r="HRJ216" s="516"/>
      <c r="HRK216" s="516"/>
      <c r="HRL216" s="516"/>
      <c r="HRM216" s="516"/>
      <c r="HRN216" s="516"/>
      <c r="HRO216" s="516"/>
      <c r="HRP216" s="516"/>
      <c r="HRQ216" s="516"/>
      <c r="HRR216" s="516"/>
      <c r="HRS216" s="516"/>
      <c r="HRT216" s="516"/>
      <c r="HRU216" s="516"/>
      <c r="HRV216" s="516"/>
      <c r="HRW216" s="516"/>
      <c r="HRX216" s="516"/>
      <c r="HRY216" s="516"/>
      <c r="HRZ216" s="516"/>
      <c r="HSA216" s="516"/>
      <c r="HSB216" s="516"/>
      <c r="HSC216" s="516"/>
      <c r="HSD216" s="516"/>
      <c r="HSE216" s="516"/>
      <c r="HSF216" s="516"/>
      <c r="HSG216" s="516"/>
      <c r="HSH216" s="516"/>
      <c r="HSI216" s="516"/>
      <c r="HSJ216" s="516"/>
      <c r="HSK216" s="516"/>
      <c r="HSL216" s="516"/>
      <c r="HSM216" s="516"/>
      <c r="HSN216" s="516"/>
      <c r="HSO216" s="516"/>
      <c r="HSP216" s="516"/>
      <c r="HSQ216" s="516"/>
      <c r="HSR216" s="516"/>
      <c r="HSS216" s="516"/>
      <c r="HST216" s="516"/>
      <c r="HSU216" s="516"/>
      <c r="HSV216" s="516"/>
      <c r="HSW216" s="516"/>
      <c r="HSX216" s="516"/>
      <c r="HSY216" s="516"/>
      <c r="HSZ216" s="516"/>
      <c r="HTA216" s="516"/>
      <c r="HTB216" s="516"/>
      <c r="HTC216" s="516"/>
      <c r="HTD216" s="516"/>
      <c r="HTE216" s="516"/>
      <c r="HTF216" s="516"/>
      <c r="HTG216" s="516"/>
      <c r="HTH216" s="516"/>
      <c r="HTI216" s="516"/>
      <c r="HTJ216" s="516"/>
      <c r="HTK216" s="516"/>
      <c r="HTL216" s="516"/>
      <c r="HTM216" s="516"/>
      <c r="HTN216" s="516"/>
      <c r="HTO216" s="516"/>
      <c r="HTP216" s="516"/>
      <c r="HTQ216" s="516"/>
      <c r="HTR216" s="516"/>
      <c r="HTS216" s="516"/>
      <c r="HTT216" s="516"/>
      <c r="HTU216" s="516"/>
      <c r="HTV216" s="516"/>
      <c r="HTW216" s="516"/>
      <c r="HTX216" s="516"/>
      <c r="HTY216" s="516"/>
      <c r="HTZ216" s="516"/>
      <c r="HUA216" s="516"/>
      <c r="HUB216" s="516"/>
      <c r="HUC216" s="516"/>
      <c r="HUD216" s="516"/>
      <c r="HUE216" s="516"/>
      <c r="HUF216" s="516"/>
      <c r="HUG216" s="516"/>
      <c r="HUH216" s="516"/>
      <c r="HUI216" s="516"/>
      <c r="HUJ216" s="516"/>
      <c r="HUK216" s="516"/>
      <c r="HUL216" s="516"/>
      <c r="HUM216" s="516"/>
      <c r="HUN216" s="516"/>
      <c r="HUO216" s="516"/>
      <c r="HUP216" s="516"/>
      <c r="HUQ216" s="516"/>
      <c r="HUR216" s="516"/>
      <c r="HUS216" s="516"/>
      <c r="HUT216" s="516"/>
      <c r="HUU216" s="516"/>
      <c r="HUV216" s="516"/>
      <c r="HUW216" s="516"/>
      <c r="HUX216" s="516"/>
      <c r="HUY216" s="516"/>
      <c r="HUZ216" s="516"/>
      <c r="HVA216" s="516"/>
      <c r="HVB216" s="516"/>
      <c r="HVC216" s="516"/>
      <c r="HVD216" s="516"/>
      <c r="HVE216" s="516"/>
      <c r="HVF216" s="516"/>
      <c r="HVG216" s="516"/>
      <c r="HVH216" s="516"/>
      <c r="HVI216" s="516"/>
      <c r="HVJ216" s="516"/>
      <c r="HVK216" s="516"/>
      <c r="HVL216" s="516"/>
      <c r="HVM216" s="516"/>
      <c r="HVN216" s="516"/>
      <c r="HVO216" s="516"/>
      <c r="HVP216" s="516"/>
      <c r="HVQ216" s="516"/>
      <c r="HVR216" s="516"/>
      <c r="HVS216" s="516"/>
      <c r="HVT216" s="516"/>
      <c r="HVU216" s="516"/>
      <c r="HVV216" s="516"/>
      <c r="HVW216" s="516"/>
      <c r="HVX216" s="516"/>
      <c r="HVY216" s="516"/>
      <c r="HVZ216" s="516"/>
      <c r="HWA216" s="516"/>
      <c r="HWB216" s="516"/>
      <c r="HWC216" s="516"/>
      <c r="HWD216" s="516"/>
      <c r="HWE216" s="516"/>
      <c r="HWF216" s="516"/>
      <c r="HWG216" s="516"/>
      <c r="HWH216" s="516"/>
      <c r="HWI216" s="516"/>
      <c r="HWJ216" s="516"/>
      <c r="HWK216" s="516"/>
      <c r="HWL216" s="516"/>
      <c r="HWM216" s="516"/>
      <c r="HWN216" s="516"/>
      <c r="HWO216" s="516"/>
      <c r="HWP216" s="516"/>
      <c r="HWQ216" s="516"/>
      <c r="HWR216" s="516"/>
      <c r="HWS216" s="516"/>
      <c r="HWT216" s="516"/>
      <c r="HWU216" s="516"/>
      <c r="HWV216" s="516"/>
      <c r="HWW216" s="516"/>
      <c r="HWX216" s="516"/>
      <c r="HWY216" s="516"/>
      <c r="HWZ216" s="516"/>
      <c r="HXA216" s="516"/>
      <c r="HXB216" s="516"/>
      <c r="HXC216" s="516"/>
      <c r="HXD216" s="516"/>
      <c r="HXE216" s="516"/>
      <c r="HXF216" s="516"/>
      <c r="HXG216" s="516"/>
      <c r="HXH216" s="516"/>
      <c r="HXI216" s="516"/>
      <c r="HXJ216" s="516"/>
      <c r="HXK216" s="516"/>
      <c r="HXL216" s="516"/>
      <c r="HXM216" s="516"/>
      <c r="HXN216" s="516"/>
      <c r="HXO216" s="516"/>
      <c r="HXP216" s="516"/>
      <c r="HXQ216" s="516"/>
      <c r="HXR216" s="516"/>
      <c r="HXS216" s="516"/>
      <c r="HXT216" s="516"/>
      <c r="HXU216" s="516"/>
      <c r="HXV216" s="516"/>
      <c r="HXW216" s="516"/>
      <c r="HXX216" s="516"/>
      <c r="HXY216" s="516"/>
      <c r="HXZ216" s="516"/>
      <c r="HYA216" s="516"/>
      <c r="HYB216" s="516"/>
      <c r="HYC216" s="516"/>
      <c r="HYD216" s="516"/>
      <c r="HYE216" s="516"/>
      <c r="HYF216" s="516"/>
      <c r="HYG216" s="516"/>
      <c r="HYH216" s="516"/>
      <c r="HYI216" s="516"/>
      <c r="HYJ216" s="516"/>
      <c r="HYK216" s="516"/>
      <c r="HYL216" s="516"/>
      <c r="HYM216" s="516"/>
      <c r="HYN216" s="516"/>
      <c r="HYO216" s="516"/>
      <c r="HYP216" s="516"/>
      <c r="HYQ216" s="516"/>
      <c r="HYR216" s="516"/>
      <c r="HYS216" s="516"/>
      <c r="HYT216" s="516"/>
      <c r="HYU216" s="516"/>
      <c r="HYV216" s="516"/>
      <c r="HYW216" s="516"/>
      <c r="HYX216" s="516"/>
      <c r="HYY216" s="516"/>
      <c r="HYZ216" s="516"/>
      <c r="HZA216" s="516"/>
      <c r="HZB216" s="516"/>
      <c r="HZC216" s="516"/>
      <c r="HZD216" s="516"/>
      <c r="HZE216" s="516"/>
      <c r="HZF216" s="516"/>
      <c r="HZG216" s="516"/>
      <c r="HZH216" s="516"/>
      <c r="HZI216" s="516"/>
      <c r="HZJ216" s="516"/>
      <c r="HZK216" s="516"/>
      <c r="HZL216" s="516"/>
      <c r="HZM216" s="516"/>
      <c r="HZN216" s="516"/>
      <c r="HZO216" s="516"/>
      <c r="HZP216" s="516"/>
      <c r="HZQ216" s="516"/>
      <c r="HZR216" s="516"/>
      <c r="HZS216" s="516"/>
      <c r="HZT216" s="516"/>
      <c r="HZU216" s="516"/>
      <c r="HZV216" s="516"/>
      <c r="HZW216" s="516"/>
      <c r="HZX216" s="516"/>
      <c r="HZY216" s="516"/>
      <c r="HZZ216" s="516"/>
      <c r="IAA216" s="516"/>
      <c r="IAB216" s="516"/>
      <c r="IAC216" s="516"/>
      <c r="IAD216" s="516"/>
      <c r="IAE216" s="516"/>
      <c r="IAF216" s="516"/>
      <c r="IAG216" s="516"/>
      <c r="IAH216" s="516"/>
      <c r="IAI216" s="516"/>
      <c r="IAJ216" s="516"/>
      <c r="IAK216" s="516"/>
      <c r="IAL216" s="516"/>
      <c r="IAM216" s="516"/>
      <c r="IAN216" s="516"/>
      <c r="IAO216" s="516"/>
      <c r="IAP216" s="516"/>
      <c r="IAQ216" s="516"/>
      <c r="IAR216" s="516"/>
      <c r="IAS216" s="516"/>
      <c r="IAT216" s="516"/>
      <c r="IAU216" s="516"/>
      <c r="IAV216" s="516"/>
      <c r="IAW216" s="516"/>
      <c r="IAX216" s="516"/>
      <c r="IAY216" s="516"/>
      <c r="IAZ216" s="516"/>
      <c r="IBA216" s="516"/>
      <c r="IBB216" s="516"/>
      <c r="IBC216" s="516"/>
      <c r="IBD216" s="516"/>
      <c r="IBE216" s="516"/>
      <c r="IBF216" s="516"/>
      <c r="IBG216" s="516"/>
      <c r="IBH216" s="516"/>
      <c r="IBI216" s="516"/>
      <c r="IBJ216" s="516"/>
      <c r="IBK216" s="516"/>
      <c r="IBL216" s="516"/>
      <c r="IBM216" s="516"/>
      <c r="IBN216" s="516"/>
      <c r="IBO216" s="516"/>
      <c r="IBP216" s="516"/>
      <c r="IBQ216" s="516"/>
      <c r="IBR216" s="516"/>
      <c r="IBS216" s="516"/>
      <c r="IBT216" s="516"/>
      <c r="IBU216" s="516"/>
      <c r="IBV216" s="516"/>
      <c r="IBW216" s="516"/>
      <c r="IBX216" s="516"/>
      <c r="IBY216" s="516"/>
      <c r="IBZ216" s="516"/>
      <c r="ICA216" s="516"/>
      <c r="ICB216" s="516"/>
      <c r="ICC216" s="516"/>
      <c r="ICD216" s="516"/>
      <c r="ICE216" s="516"/>
      <c r="ICF216" s="516"/>
      <c r="ICG216" s="516"/>
      <c r="ICH216" s="516"/>
      <c r="ICI216" s="516"/>
      <c r="ICJ216" s="516"/>
      <c r="ICK216" s="516"/>
      <c r="ICL216" s="516"/>
      <c r="ICM216" s="516"/>
      <c r="ICN216" s="516"/>
      <c r="ICO216" s="516"/>
      <c r="ICP216" s="516"/>
      <c r="ICQ216" s="516"/>
      <c r="ICR216" s="516"/>
      <c r="ICS216" s="516"/>
      <c r="ICT216" s="516"/>
      <c r="ICU216" s="516"/>
      <c r="ICV216" s="516"/>
      <c r="ICW216" s="516"/>
      <c r="ICX216" s="516"/>
      <c r="ICY216" s="516"/>
      <c r="ICZ216" s="516"/>
      <c r="IDA216" s="516"/>
      <c r="IDB216" s="516"/>
      <c r="IDC216" s="516"/>
      <c r="IDD216" s="516"/>
      <c r="IDE216" s="516"/>
      <c r="IDF216" s="516"/>
      <c r="IDG216" s="516"/>
      <c r="IDH216" s="516"/>
      <c r="IDI216" s="516"/>
      <c r="IDJ216" s="516"/>
      <c r="IDK216" s="516"/>
      <c r="IDL216" s="516"/>
      <c r="IDM216" s="516"/>
      <c r="IDN216" s="516"/>
      <c r="IDO216" s="516"/>
      <c r="IDP216" s="516"/>
      <c r="IDQ216" s="516"/>
      <c r="IDR216" s="516"/>
      <c r="IDS216" s="516"/>
      <c r="IDT216" s="516"/>
      <c r="IDU216" s="516"/>
      <c r="IDV216" s="516"/>
      <c r="IDW216" s="516"/>
      <c r="IDX216" s="516"/>
      <c r="IDY216" s="516"/>
      <c r="IDZ216" s="516"/>
      <c r="IEA216" s="516"/>
      <c r="IEB216" s="516"/>
      <c r="IEC216" s="516"/>
      <c r="IED216" s="516"/>
      <c r="IEE216" s="516"/>
      <c r="IEF216" s="516"/>
      <c r="IEG216" s="516"/>
      <c r="IEH216" s="516"/>
      <c r="IEI216" s="516"/>
      <c r="IEJ216" s="516"/>
      <c r="IEK216" s="516"/>
      <c r="IEL216" s="516"/>
      <c r="IEM216" s="516"/>
      <c r="IEN216" s="516"/>
      <c r="IEO216" s="516"/>
      <c r="IEP216" s="516"/>
      <c r="IEQ216" s="516"/>
      <c r="IER216" s="516"/>
      <c r="IES216" s="516"/>
      <c r="IET216" s="516"/>
      <c r="IEU216" s="516"/>
      <c r="IEV216" s="516"/>
      <c r="IEW216" s="516"/>
      <c r="IEX216" s="516"/>
      <c r="IEY216" s="516"/>
      <c r="IEZ216" s="516"/>
      <c r="IFA216" s="516"/>
      <c r="IFB216" s="516"/>
      <c r="IFC216" s="516"/>
      <c r="IFD216" s="516"/>
      <c r="IFE216" s="516"/>
      <c r="IFF216" s="516"/>
      <c r="IFG216" s="516"/>
      <c r="IFH216" s="516"/>
      <c r="IFI216" s="516"/>
      <c r="IFJ216" s="516"/>
      <c r="IFK216" s="516"/>
      <c r="IFL216" s="516"/>
      <c r="IFM216" s="516"/>
      <c r="IFN216" s="516"/>
      <c r="IFO216" s="516"/>
      <c r="IFP216" s="516"/>
      <c r="IFQ216" s="516"/>
      <c r="IFR216" s="516"/>
      <c r="IFS216" s="516"/>
      <c r="IFT216" s="516"/>
      <c r="IFU216" s="516"/>
      <c r="IFV216" s="516"/>
      <c r="IFW216" s="516"/>
      <c r="IFX216" s="516"/>
      <c r="IFY216" s="516"/>
      <c r="IFZ216" s="516"/>
      <c r="IGA216" s="516"/>
      <c r="IGB216" s="516"/>
      <c r="IGC216" s="516"/>
      <c r="IGD216" s="516"/>
      <c r="IGE216" s="516"/>
      <c r="IGF216" s="516"/>
      <c r="IGG216" s="516"/>
      <c r="IGH216" s="516"/>
      <c r="IGI216" s="516"/>
      <c r="IGJ216" s="516"/>
      <c r="IGK216" s="516"/>
      <c r="IGL216" s="516"/>
      <c r="IGM216" s="516"/>
      <c r="IGN216" s="516"/>
      <c r="IGO216" s="516"/>
      <c r="IGP216" s="516"/>
      <c r="IGQ216" s="516"/>
      <c r="IGR216" s="516"/>
      <c r="IGS216" s="516"/>
      <c r="IGT216" s="516"/>
      <c r="IGU216" s="516"/>
      <c r="IGV216" s="516"/>
      <c r="IGW216" s="516"/>
      <c r="IGX216" s="516"/>
      <c r="IGY216" s="516"/>
      <c r="IGZ216" s="516"/>
      <c r="IHA216" s="516"/>
      <c r="IHB216" s="516"/>
      <c r="IHC216" s="516"/>
      <c r="IHD216" s="516"/>
      <c r="IHE216" s="516"/>
      <c r="IHF216" s="516"/>
      <c r="IHG216" s="516"/>
      <c r="IHH216" s="516"/>
      <c r="IHI216" s="516"/>
      <c r="IHJ216" s="516"/>
      <c r="IHK216" s="516"/>
      <c r="IHL216" s="516"/>
      <c r="IHM216" s="516"/>
      <c r="IHN216" s="516"/>
      <c r="IHO216" s="516"/>
      <c r="IHP216" s="516"/>
      <c r="IHQ216" s="516"/>
      <c r="IHR216" s="516"/>
      <c r="IHS216" s="516"/>
      <c r="IHT216" s="516"/>
      <c r="IHU216" s="516"/>
      <c r="IHV216" s="516"/>
      <c r="IHW216" s="516"/>
      <c r="IHX216" s="516"/>
      <c r="IHY216" s="516"/>
      <c r="IHZ216" s="516"/>
      <c r="IIA216" s="516"/>
      <c r="IIB216" s="516"/>
      <c r="IIC216" s="516"/>
      <c r="IID216" s="516"/>
      <c r="IIE216" s="516"/>
      <c r="IIF216" s="516"/>
      <c r="IIG216" s="516"/>
      <c r="IIH216" s="516"/>
      <c r="III216" s="516"/>
      <c r="IIJ216" s="516"/>
      <c r="IIK216" s="516"/>
      <c r="IIL216" s="516"/>
      <c r="IIM216" s="516"/>
      <c r="IIN216" s="516"/>
      <c r="IIO216" s="516"/>
      <c r="IIP216" s="516"/>
      <c r="IIQ216" s="516"/>
      <c r="IIR216" s="516"/>
      <c r="IIS216" s="516"/>
      <c r="IIT216" s="516"/>
      <c r="IIU216" s="516"/>
      <c r="IIV216" s="516"/>
      <c r="IIW216" s="516"/>
      <c r="IIX216" s="516"/>
      <c r="IIY216" s="516"/>
      <c r="IIZ216" s="516"/>
      <c r="IJA216" s="516"/>
      <c r="IJB216" s="516"/>
      <c r="IJC216" s="516"/>
      <c r="IJD216" s="516"/>
      <c r="IJE216" s="516"/>
      <c r="IJF216" s="516"/>
      <c r="IJG216" s="516"/>
      <c r="IJH216" s="516"/>
      <c r="IJI216" s="516"/>
      <c r="IJJ216" s="516"/>
      <c r="IJK216" s="516"/>
      <c r="IJL216" s="516"/>
      <c r="IJM216" s="516"/>
      <c r="IJN216" s="516"/>
      <c r="IJO216" s="516"/>
      <c r="IJP216" s="516"/>
      <c r="IJQ216" s="516"/>
      <c r="IJR216" s="516"/>
      <c r="IJS216" s="516"/>
      <c r="IJT216" s="516"/>
      <c r="IJU216" s="516"/>
      <c r="IJV216" s="516"/>
      <c r="IJW216" s="516"/>
      <c r="IJX216" s="516"/>
      <c r="IJY216" s="516"/>
      <c r="IJZ216" s="516"/>
      <c r="IKA216" s="516"/>
      <c r="IKB216" s="516"/>
      <c r="IKC216" s="516"/>
      <c r="IKD216" s="516"/>
      <c r="IKE216" s="516"/>
      <c r="IKF216" s="516"/>
      <c r="IKG216" s="516"/>
      <c r="IKH216" s="516"/>
      <c r="IKI216" s="516"/>
      <c r="IKJ216" s="516"/>
      <c r="IKK216" s="516"/>
      <c r="IKL216" s="516"/>
      <c r="IKM216" s="516"/>
      <c r="IKN216" s="516"/>
      <c r="IKO216" s="516"/>
      <c r="IKP216" s="516"/>
      <c r="IKQ216" s="516"/>
      <c r="IKR216" s="516"/>
      <c r="IKS216" s="516"/>
      <c r="IKT216" s="516"/>
      <c r="IKU216" s="516"/>
      <c r="IKV216" s="516"/>
      <c r="IKW216" s="516"/>
      <c r="IKX216" s="516"/>
      <c r="IKY216" s="516"/>
      <c r="IKZ216" s="516"/>
      <c r="ILA216" s="516"/>
      <c r="ILB216" s="516"/>
      <c r="ILC216" s="516"/>
      <c r="ILD216" s="516"/>
      <c r="ILE216" s="516"/>
      <c r="ILF216" s="516"/>
      <c r="ILG216" s="516"/>
      <c r="ILH216" s="516"/>
      <c r="ILI216" s="516"/>
      <c r="ILJ216" s="516"/>
      <c r="ILK216" s="516"/>
      <c r="ILL216" s="516"/>
      <c r="ILM216" s="516"/>
      <c r="ILN216" s="516"/>
      <c r="ILO216" s="516"/>
      <c r="ILP216" s="516"/>
      <c r="ILQ216" s="516"/>
      <c r="ILR216" s="516"/>
      <c r="ILS216" s="516"/>
      <c r="ILT216" s="516"/>
      <c r="ILU216" s="516"/>
      <c r="ILV216" s="516"/>
      <c r="ILW216" s="516"/>
      <c r="ILX216" s="516"/>
      <c r="ILY216" s="516"/>
      <c r="ILZ216" s="516"/>
      <c r="IMA216" s="516"/>
      <c r="IMB216" s="516"/>
      <c r="IMC216" s="516"/>
      <c r="IMD216" s="516"/>
      <c r="IME216" s="516"/>
      <c r="IMF216" s="516"/>
      <c r="IMG216" s="516"/>
      <c r="IMH216" s="516"/>
      <c r="IMI216" s="516"/>
      <c r="IMJ216" s="516"/>
      <c r="IMK216" s="516"/>
      <c r="IML216" s="516"/>
      <c r="IMM216" s="516"/>
      <c r="IMN216" s="516"/>
      <c r="IMO216" s="516"/>
      <c r="IMP216" s="516"/>
      <c r="IMQ216" s="516"/>
      <c r="IMR216" s="516"/>
      <c r="IMS216" s="516"/>
      <c r="IMT216" s="516"/>
      <c r="IMU216" s="516"/>
      <c r="IMV216" s="516"/>
      <c r="IMW216" s="516"/>
      <c r="IMX216" s="516"/>
      <c r="IMY216" s="516"/>
      <c r="IMZ216" s="516"/>
      <c r="INA216" s="516"/>
      <c r="INB216" s="516"/>
      <c r="INC216" s="516"/>
      <c r="IND216" s="516"/>
      <c r="INE216" s="516"/>
      <c r="INF216" s="516"/>
      <c r="ING216" s="516"/>
      <c r="INH216" s="516"/>
      <c r="INI216" s="516"/>
      <c r="INJ216" s="516"/>
      <c r="INK216" s="516"/>
      <c r="INL216" s="516"/>
      <c r="INM216" s="516"/>
      <c r="INN216" s="516"/>
      <c r="INO216" s="516"/>
      <c r="INP216" s="516"/>
      <c r="INQ216" s="516"/>
      <c r="INR216" s="516"/>
      <c r="INS216" s="516"/>
      <c r="INT216" s="516"/>
      <c r="INU216" s="516"/>
      <c r="INV216" s="516"/>
      <c r="INW216" s="516"/>
      <c r="INX216" s="516"/>
      <c r="INY216" s="516"/>
      <c r="INZ216" s="516"/>
      <c r="IOA216" s="516"/>
      <c r="IOB216" s="516"/>
      <c r="IOC216" s="516"/>
      <c r="IOD216" s="516"/>
      <c r="IOE216" s="516"/>
      <c r="IOF216" s="516"/>
      <c r="IOG216" s="516"/>
      <c r="IOH216" s="516"/>
      <c r="IOI216" s="516"/>
      <c r="IOJ216" s="516"/>
      <c r="IOK216" s="516"/>
      <c r="IOL216" s="516"/>
      <c r="IOM216" s="516"/>
      <c r="ION216" s="516"/>
      <c r="IOO216" s="516"/>
      <c r="IOP216" s="516"/>
      <c r="IOQ216" s="516"/>
      <c r="IOR216" s="516"/>
      <c r="IOS216" s="516"/>
      <c r="IOT216" s="516"/>
      <c r="IOU216" s="516"/>
      <c r="IOV216" s="516"/>
      <c r="IOW216" s="516"/>
      <c r="IOX216" s="516"/>
      <c r="IOY216" s="516"/>
      <c r="IOZ216" s="516"/>
      <c r="IPA216" s="516"/>
      <c r="IPB216" s="516"/>
      <c r="IPC216" s="516"/>
      <c r="IPD216" s="516"/>
      <c r="IPE216" s="516"/>
      <c r="IPF216" s="516"/>
      <c r="IPG216" s="516"/>
      <c r="IPH216" s="516"/>
      <c r="IPI216" s="516"/>
      <c r="IPJ216" s="516"/>
      <c r="IPK216" s="516"/>
      <c r="IPL216" s="516"/>
      <c r="IPM216" s="516"/>
      <c r="IPN216" s="516"/>
      <c r="IPO216" s="516"/>
      <c r="IPP216" s="516"/>
      <c r="IPQ216" s="516"/>
      <c r="IPR216" s="516"/>
      <c r="IPS216" s="516"/>
      <c r="IPT216" s="516"/>
      <c r="IPU216" s="516"/>
      <c r="IPV216" s="516"/>
      <c r="IPW216" s="516"/>
      <c r="IPX216" s="516"/>
      <c r="IPY216" s="516"/>
      <c r="IPZ216" s="516"/>
      <c r="IQA216" s="516"/>
      <c r="IQB216" s="516"/>
      <c r="IQC216" s="516"/>
      <c r="IQD216" s="516"/>
      <c r="IQE216" s="516"/>
      <c r="IQF216" s="516"/>
      <c r="IQG216" s="516"/>
      <c r="IQH216" s="516"/>
      <c r="IQI216" s="516"/>
      <c r="IQJ216" s="516"/>
      <c r="IQK216" s="516"/>
      <c r="IQL216" s="516"/>
      <c r="IQM216" s="516"/>
      <c r="IQN216" s="516"/>
      <c r="IQO216" s="516"/>
      <c r="IQP216" s="516"/>
      <c r="IQQ216" s="516"/>
      <c r="IQR216" s="516"/>
      <c r="IQS216" s="516"/>
      <c r="IQT216" s="516"/>
      <c r="IQU216" s="516"/>
      <c r="IQV216" s="516"/>
      <c r="IQW216" s="516"/>
      <c r="IQX216" s="516"/>
      <c r="IQY216" s="516"/>
      <c r="IQZ216" s="516"/>
      <c r="IRA216" s="516"/>
      <c r="IRB216" s="516"/>
      <c r="IRC216" s="516"/>
      <c r="IRD216" s="516"/>
      <c r="IRE216" s="516"/>
      <c r="IRF216" s="516"/>
      <c r="IRG216" s="516"/>
      <c r="IRH216" s="516"/>
      <c r="IRI216" s="516"/>
      <c r="IRJ216" s="516"/>
      <c r="IRK216" s="516"/>
      <c r="IRL216" s="516"/>
      <c r="IRM216" s="516"/>
      <c r="IRN216" s="516"/>
      <c r="IRO216" s="516"/>
      <c r="IRP216" s="516"/>
      <c r="IRQ216" s="516"/>
      <c r="IRR216" s="516"/>
      <c r="IRS216" s="516"/>
      <c r="IRT216" s="516"/>
      <c r="IRU216" s="516"/>
      <c r="IRV216" s="516"/>
      <c r="IRW216" s="516"/>
      <c r="IRX216" s="516"/>
      <c r="IRY216" s="516"/>
      <c r="IRZ216" s="516"/>
      <c r="ISA216" s="516"/>
      <c r="ISB216" s="516"/>
      <c r="ISC216" s="516"/>
      <c r="ISD216" s="516"/>
      <c r="ISE216" s="516"/>
      <c r="ISF216" s="516"/>
      <c r="ISG216" s="516"/>
      <c r="ISH216" s="516"/>
      <c r="ISI216" s="516"/>
      <c r="ISJ216" s="516"/>
      <c r="ISK216" s="516"/>
      <c r="ISL216" s="516"/>
      <c r="ISM216" s="516"/>
      <c r="ISN216" s="516"/>
      <c r="ISO216" s="516"/>
      <c r="ISP216" s="516"/>
      <c r="ISQ216" s="516"/>
      <c r="ISR216" s="516"/>
      <c r="ISS216" s="516"/>
      <c r="IST216" s="516"/>
      <c r="ISU216" s="516"/>
      <c r="ISV216" s="516"/>
      <c r="ISW216" s="516"/>
      <c r="ISX216" s="516"/>
      <c r="ISY216" s="516"/>
      <c r="ISZ216" s="516"/>
      <c r="ITA216" s="516"/>
      <c r="ITB216" s="516"/>
      <c r="ITC216" s="516"/>
      <c r="ITD216" s="516"/>
      <c r="ITE216" s="516"/>
      <c r="ITF216" s="516"/>
      <c r="ITG216" s="516"/>
      <c r="ITH216" s="516"/>
      <c r="ITI216" s="516"/>
      <c r="ITJ216" s="516"/>
      <c r="ITK216" s="516"/>
      <c r="ITL216" s="516"/>
      <c r="ITM216" s="516"/>
      <c r="ITN216" s="516"/>
      <c r="ITO216" s="516"/>
      <c r="ITP216" s="516"/>
      <c r="ITQ216" s="516"/>
      <c r="ITR216" s="516"/>
      <c r="ITS216" s="516"/>
      <c r="ITT216" s="516"/>
      <c r="ITU216" s="516"/>
      <c r="ITV216" s="516"/>
      <c r="ITW216" s="516"/>
      <c r="ITX216" s="516"/>
      <c r="ITY216" s="516"/>
      <c r="ITZ216" s="516"/>
      <c r="IUA216" s="516"/>
      <c r="IUB216" s="516"/>
      <c r="IUC216" s="516"/>
      <c r="IUD216" s="516"/>
      <c r="IUE216" s="516"/>
      <c r="IUF216" s="516"/>
      <c r="IUG216" s="516"/>
      <c r="IUH216" s="516"/>
      <c r="IUI216" s="516"/>
      <c r="IUJ216" s="516"/>
      <c r="IUK216" s="516"/>
      <c r="IUL216" s="516"/>
      <c r="IUM216" s="516"/>
      <c r="IUN216" s="516"/>
      <c r="IUO216" s="516"/>
      <c r="IUP216" s="516"/>
      <c r="IUQ216" s="516"/>
      <c r="IUR216" s="516"/>
      <c r="IUS216" s="516"/>
      <c r="IUT216" s="516"/>
      <c r="IUU216" s="516"/>
      <c r="IUV216" s="516"/>
      <c r="IUW216" s="516"/>
      <c r="IUX216" s="516"/>
      <c r="IUY216" s="516"/>
      <c r="IUZ216" s="516"/>
      <c r="IVA216" s="516"/>
      <c r="IVB216" s="516"/>
      <c r="IVC216" s="516"/>
      <c r="IVD216" s="516"/>
      <c r="IVE216" s="516"/>
      <c r="IVF216" s="516"/>
      <c r="IVG216" s="516"/>
      <c r="IVH216" s="516"/>
      <c r="IVI216" s="516"/>
      <c r="IVJ216" s="516"/>
      <c r="IVK216" s="516"/>
      <c r="IVL216" s="516"/>
      <c r="IVM216" s="516"/>
      <c r="IVN216" s="516"/>
      <c r="IVO216" s="516"/>
      <c r="IVP216" s="516"/>
      <c r="IVQ216" s="516"/>
      <c r="IVR216" s="516"/>
      <c r="IVS216" s="516"/>
      <c r="IVT216" s="516"/>
      <c r="IVU216" s="516"/>
      <c r="IVV216" s="516"/>
      <c r="IVW216" s="516"/>
      <c r="IVX216" s="516"/>
      <c r="IVY216" s="516"/>
      <c r="IVZ216" s="516"/>
      <c r="IWA216" s="516"/>
      <c r="IWB216" s="516"/>
      <c r="IWC216" s="516"/>
      <c r="IWD216" s="516"/>
      <c r="IWE216" s="516"/>
      <c r="IWF216" s="516"/>
      <c r="IWG216" s="516"/>
      <c r="IWH216" s="516"/>
      <c r="IWI216" s="516"/>
      <c r="IWJ216" s="516"/>
      <c r="IWK216" s="516"/>
      <c r="IWL216" s="516"/>
      <c r="IWM216" s="516"/>
      <c r="IWN216" s="516"/>
      <c r="IWO216" s="516"/>
      <c r="IWP216" s="516"/>
      <c r="IWQ216" s="516"/>
      <c r="IWR216" s="516"/>
      <c r="IWS216" s="516"/>
      <c r="IWT216" s="516"/>
      <c r="IWU216" s="516"/>
      <c r="IWV216" s="516"/>
      <c r="IWW216" s="516"/>
      <c r="IWX216" s="516"/>
      <c r="IWY216" s="516"/>
      <c r="IWZ216" s="516"/>
      <c r="IXA216" s="516"/>
      <c r="IXB216" s="516"/>
      <c r="IXC216" s="516"/>
      <c r="IXD216" s="516"/>
      <c r="IXE216" s="516"/>
      <c r="IXF216" s="516"/>
      <c r="IXG216" s="516"/>
      <c r="IXH216" s="516"/>
      <c r="IXI216" s="516"/>
      <c r="IXJ216" s="516"/>
      <c r="IXK216" s="516"/>
      <c r="IXL216" s="516"/>
      <c r="IXM216" s="516"/>
      <c r="IXN216" s="516"/>
      <c r="IXO216" s="516"/>
      <c r="IXP216" s="516"/>
      <c r="IXQ216" s="516"/>
      <c r="IXR216" s="516"/>
      <c r="IXS216" s="516"/>
      <c r="IXT216" s="516"/>
      <c r="IXU216" s="516"/>
      <c r="IXV216" s="516"/>
      <c r="IXW216" s="516"/>
      <c r="IXX216" s="516"/>
      <c r="IXY216" s="516"/>
      <c r="IXZ216" s="516"/>
      <c r="IYA216" s="516"/>
      <c r="IYB216" s="516"/>
      <c r="IYC216" s="516"/>
      <c r="IYD216" s="516"/>
      <c r="IYE216" s="516"/>
      <c r="IYF216" s="516"/>
      <c r="IYG216" s="516"/>
      <c r="IYH216" s="516"/>
      <c r="IYI216" s="516"/>
      <c r="IYJ216" s="516"/>
      <c r="IYK216" s="516"/>
      <c r="IYL216" s="516"/>
      <c r="IYM216" s="516"/>
      <c r="IYN216" s="516"/>
      <c r="IYO216" s="516"/>
      <c r="IYP216" s="516"/>
      <c r="IYQ216" s="516"/>
      <c r="IYR216" s="516"/>
      <c r="IYS216" s="516"/>
      <c r="IYT216" s="516"/>
      <c r="IYU216" s="516"/>
      <c r="IYV216" s="516"/>
      <c r="IYW216" s="516"/>
      <c r="IYX216" s="516"/>
      <c r="IYY216" s="516"/>
      <c r="IYZ216" s="516"/>
      <c r="IZA216" s="516"/>
      <c r="IZB216" s="516"/>
      <c r="IZC216" s="516"/>
      <c r="IZD216" s="516"/>
      <c r="IZE216" s="516"/>
      <c r="IZF216" s="516"/>
      <c r="IZG216" s="516"/>
      <c r="IZH216" s="516"/>
      <c r="IZI216" s="516"/>
      <c r="IZJ216" s="516"/>
      <c r="IZK216" s="516"/>
      <c r="IZL216" s="516"/>
      <c r="IZM216" s="516"/>
      <c r="IZN216" s="516"/>
      <c r="IZO216" s="516"/>
      <c r="IZP216" s="516"/>
      <c r="IZQ216" s="516"/>
      <c r="IZR216" s="516"/>
      <c r="IZS216" s="516"/>
      <c r="IZT216" s="516"/>
      <c r="IZU216" s="516"/>
      <c r="IZV216" s="516"/>
      <c r="IZW216" s="516"/>
      <c r="IZX216" s="516"/>
      <c r="IZY216" s="516"/>
      <c r="IZZ216" s="516"/>
      <c r="JAA216" s="516"/>
      <c r="JAB216" s="516"/>
      <c r="JAC216" s="516"/>
      <c r="JAD216" s="516"/>
      <c r="JAE216" s="516"/>
      <c r="JAF216" s="516"/>
      <c r="JAG216" s="516"/>
      <c r="JAH216" s="516"/>
      <c r="JAI216" s="516"/>
      <c r="JAJ216" s="516"/>
      <c r="JAK216" s="516"/>
      <c r="JAL216" s="516"/>
      <c r="JAM216" s="516"/>
      <c r="JAN216" s="516"/>
      <c r="JAO216" s="516"/>
      <c r="JAP216" s="516"/>
      <c r="JAQ216" s="516"/>
      <c r="JAR216" s="516"/>
      <c r="JAS216" s="516"/>
      <c r="JAT216" s="516"/>
      <c r="JAU216" s="516"/>
      <c r="JAV216" s="516"/>
      <c r="JAW216" s="516"/>
      <c r="JAX216" s="516"/>
      <c r="JAY216" s="516"/>
      <c r="JAZ216" s="516"/>
      <c r="JBA216" s="516"/>
      <c r="JBB216" s="516"/>
      <c r="JBC216" s="516"/>
      <c r="JBD216" s="516"/>
      <c r="JBE216" s="516"/>
      <c r="JBF216" s="516"/>
      <c r="JBG216" s="516"/>
      <c r="JBH216" s="516"/>
      <c r="JBI216" s="516"/>
      <c r="JBJ216" s="516"/>
      <c r="JBK216" s="516"/>
      <c r="JBL216" s="516"/>
      <c r="JBM216" s="516"/>
      <c r="JBN216" s="516"/>
      <c r="JBO216" s="516"/>
      <c r="JBP216" s="516"/>
      <c r="JBQ216" s="516"/>
      <c r="JBR216" s="516"/>
      <c r="JBS216" s="516"/>
      <c r="JBT216" s="516"/>
      <c r="JBU216" s="516"/>
      <c r="JBV216" s="516"/>
      <c r="JBW216" s="516"/>
      <c r="JBX216" s="516"/>
      <c r="JBY216" s="516"/>
      <c r="JBZ216" s="516"/>
      <c r="JCA216" s="516"/>
      <c r="JCB216" s="516"/>
      <c r="JCC216" s="516"/>
      <c r="JCD216" s="516"/>
      <c r="JCE216" s="516"/>
      <c r="JCF216" s="516"/>
      <c r="JCG216" s="516"/>
      <c r="JCH216" s="516"/>
      <c r="JCI216" s="516"/>
      <c r="JCJ216" s="516"/>
      <c r="JCK216" s="516"/>
      <c r="JCL216" s="516"/>
      <c r="JCM216" s="516"/>
      <c r="JCN216" s="516"/>
      <c r="JCO216" s="516"/>
      <c r="JCP216" s="516"/>
      <c r="JCQ216" s="516"/>
      <c r="JCR216" s="516"/>
      <c r="JCS216" s="516"/>
      <c r="JCT216" s="516"/>
      <c r="JCU216" s="516"/>
      <c r="JCV216" s="516"/>
      <c r="JCW216" s="516"/>
      <c r="JCX216" s="516"/>
      <c r="JCY216" s="516"/>
      <c r="JCZ216" s="516"/>
      <c r="JDA216" s="516"/>
      <c r="JDB216" s="516"/>
      <c r="JDC216" s="516"/>
      <c r="JDD216" s="516"/>
      <c r="JDE216" s="516"/>
      <c r="JDF216" s="516"/>
      <c r="JDG216" s="516"/>
      <c r="JDH216" s="516"/>
      <c r="JDI216" s="516"/>
      <c r="JDJ216" s="516"/>
      <c r="JDK216" s="516"/>
      <c r="JDL216" s="516"/>
      <c r="JDM216" s="516"/>
      <c r="JDN216" s="516"/>
      <c r="JDO216" s="516"/>
      <c r="JDP216" s="516"/>
      <c r="JDQ216" s="516"/>
      <c r="JDR216" s="516"/>
      <c r="JDS216" s="516"/>
      <c r="JDT216" s="516"/>
      <c r="JDU216" s="516"/>
      <c r="JDV216" s="516"/>
      <c r="JDW216" s="516"/>
      <c r="JDX216" s="516"/>
      <c r="JDY216" s="516"/>
      <c r="JDZ216" s="516"/>
      <c r="JEA216" s="516"/>
      <c r="JEB216" s="516"/>
      <c r="JEC216" s="516"/>
      <c r="JED216" s="516"/>
      <c r="JEE216" s="516"/>
      <c r="JEF216" s="516"/>
      <c r="JEG216" s="516"/>
      <c r="JEH216" s="516"/>
      <c r="JEI216" s="516"/>
      <c r="JEJ216" s="516"/>
      <c r="JEK216" s="516"/>
      <c r="JEL216" s="516"/>
      <c r="JEM216" s="516"/>
      <c r="JEN216" s="516"/>
      <c r="JEO216" s="516"/>
      <c r="JEP216" s="516"/>
      <c r="JEQ216" s="516"/>
      <c r="JER216" s="516"/>
      <c r="JES216" s="516"/>
      <c r="JET216" s="516"/>
      <c r="JEU216" s="516"/>
      <c r="JEV216" s="516"/>
      <c r="JEW216" s="516"/>
      <c r="JEX216" s="516"/>
      <c r="JEY216" s="516"/>
      <c r="JEZ216" s="516"/>
      <c r="JFA216" s="516"/>
      <c r="JFB216" s="516"/>
      <c r="JFC216" s="516"/>
      <c r="JFD216" s="516"/>
      <c r="JFE216" s="516"/>
      <c r="JFF216" s="516"/>
      <c r="JFG216" s="516"/>
      <c r="JFH216" s="516"/>
      <c r="JFI216" s="516"/>
      <c r="JFJ216" s="516"/>
      <c r="JFK216" s="516"/>
      <c r="JFL216" s="516"/>
      <c r="JFM216" s="516"/>
      <c r="JFN216" s="516"/>
      <c r="JFO216" s="516"/>
      <c r="JFP216" s="516"/>
      <c r="JFQ216" s="516"/>
      <c r="JFR216" s="516"/>
      <c r="JFS216" s="516"/>
      <c r="JFT216" s="516"/>
      <c r="JFU216" s="516"/>
      <c r="JFV216" s="516"/>
      <c r="JFW216" s="516"/>
      <c r="JFX216" s="516"/>
      <c r="JFY216" s="516"/>
      <c r="JFZ216" s="516"/>
      <c r="JGA216" s="516"/>
      <c r="JGB216" s="516"/>
      <c r="JGC216" s="516"/>
      <c r="JGD216" s="516"/>
      <c r="JGE216" s="516"/>
      <c r="JGF216" s="516"/>
      <c r="JGG216" s="516"/>
      <c r="JGH216" s="516"/>
      <c r="JGI216" s="516"/>
      <c r="JGJ216" s="516"/>
      <c r="JGK216" s="516"/>
      <c r="JGL216" s="516"/>
      <c r="JGM216" s="516"/>
      <c r="JGN216" s="516"/>
      <c r="JGO216" s="516"/>
      <c r="JGP216" s="516"/>
      <c r="JGQ216" s="516"/>
      <c r="JGR216" s="516"/>
      <c r="JGS216" s="516"/>
      <c r="JGT216" s="516"/>
      <c r="JGU216" s="516"/>
      <c r="JGV216" s="516"/>
      <c r="JGW216" s="516"/>
      <c r="JGX216" s="516"/>
      <c r="JGY216" s="516"/>
      <c r="JGZ216" s="516"/>
      <c r="JHA216" s="516"/>
      <c r="JHB216" s="516"/>
      <c r="JHC216" s="516"/>
      <c r="JHD216" s="516"/>
      <c r="JHE216" s="516"/>
      <c r="JHF216" s="516"/>
      <c r="JHG216" s="516"/>
      <c r="JHH216" s="516"/>
      <c r="JHI216" s="516"/>
      <c r="JHJ216" s="516"/>
      <c r="JHK216" s="516"/>
      <c r="JHL216" s="516"/>
      <c r="JHM216" s="516"/>
      <c r="JHN216" s="516"/>
      <c r="JHO216" s="516"/>
      <c r="JHP216" s="516"/>
      <c r="JHQ216" s="516"/>
      <c r="JHR216" s="516"/>
      <c r="JHS216" s="516"/>
      <c r="JHT216" s="516"/>
      <c r="JHU216" s="516"/>
      <c r="JHV216" s="516"/>
      <c r="JHW216" s="516"/>
      <c r="JHX216" s="516"/>
      <c r="JHY216" s="516"/>
      <c r="JHZ216" s="516"/>
      <c r="JIA216" s="516"/>
      <c r="JIB216" s="516"/>
      <c r="JIC216" s="516"/>
      <c r="JID216" s="516"/>
      <c r="JIE216" s="516"/>
      <c r="JIF216" s="516"/>
      <c r="JIG216" s="516"/>
      <c r="JIH216" s="516"/>
      <c r="JII216" s="516"/>
      <c r="JIJ216" s="516"/>
      <c r="JIK216" s="516"/>
      <c r="JIL216" s="516"/>
      <c r="JIM216" s="516"/>
      <c r="JIN216" s="516"/>
      <c r="JIO216" s="516"/>
      <c r="JIP216" s="516"/>
      <c r="JIQ216" s="516"/>
      <c r="JIR216" s="516"/>
      <c r="JIS216" s="516"/>
      <c r="JIT216" s="516"/>
      <c r="JIU216" s="516"/>
      <c r="JIV216" s="516"/>
      <c r="JIW216" s="516"/>
      <c r="JIX216" s="516"/>
      <c r="JIY216" s="516"/>
      <c r="JIZ216" s="516"/>
      <c r="JJA216" s="516"/>
      <c r="JJB216" s="516"/>
      <c r="JJC216" s="516"/>
      <c r="JJD216" s="516"/>
      <c r="JJE216" s="516"/>
      <c r="JJF216" s="516"/>
      <c r="JJG216" s="516"/>
      <c r="JJH216" s="516"/>
      <c r="JJI216" s="516"/>
      <c r="JJJ216" s="516"/>
      <c r="JJK216" s="516"/>
      <c r="JJL216" s="516"/>
      <c r="JJM216" s="516"/>
      <c r="JJN216" s="516"/>
      <c r="JJO216" s="516"/>
      <c r="JJP216" s="516"/>
      <c r="JJQ216" s="516"/>
      <c r="JJR216" s="516"/>
      <c r="JJS216" s="516"/>
      <c r="JJT216" s="516"/>
      <c r="JJU216" s="516"/>
      <c r="JJV216" s="516"/>
      <c r="JJW216" s="516"/>
      <c r="JJX216" s="516"/>
      <c r="JJY216" s="516"/>
      <c r="JJZ216" s="516"/>
      <c r="JKA216" s="516"/>
      <c r="JKB216" s="516"/>
      <c r="JKC216" s="516"/>
      <c r="JKD216" s="516"/>
      <c r="JKE216" s="516"/>
      <c r="JKF216" s="516"/>
      <c r="JKG216" s="516"/>
      <c r="JKH216" s="516"/>
      <c r="JKI216" s="516"/>
      <c r="JKJ216" s="516"/>
      <c r="JKK216" s="516"/>
      <c r="JKL216" s="516"/>
      <c r="JKM216" s="516"/>
      <c r="JKN216" s="516"/>
      <c r="JKO216" s="516"/>
      <c r="JKP216" s="516"/>
      <c r="JKQ216" s="516"/>
      <c r="JKR216" s="516"/>
      <c r="JKS216" s="516"/>
      <c r="JKT216" s="516"/>
      <c r="JKU216" s="516"/>
      <c r="JKV216" s="516"/>
      <c r="JKW216" s="516"/>
      <c r="JKX216" s="516"/>
      <c r="JKY216" s="516"/>
      <c r="JKZ216" s="516"/>
      <c r="JLA216" s="516"/>
      <c r="JLB216" s="516"/>
      <c r="JLC216" s="516"/>
      <c r="JLD216" s="516"/>
      <c r="JLE216" s="516"/>
      <c r="JLF216" s="516"/>
      <c r="JLG216" s="516"/>
      <c r="JLH216" s="516"/>
      <c r="JLI216" s="516"/>
      <c r="JLJ216" s="516"/>
      <c r="JLK216" s="516"/>
      <c r="JLL216" s="516"/>
      <c r="JLM216" s="516"/>
      <c r="JLN216" s="516"/>
      <c r="JLO216" s="516"/>
      <c r="JLP216" s="516"/>
      <c r="JLQ216" s="516"/>
      <c r="JLR216" s="516"/>
      <c r="JLS216" s="516"/>
      <c r="JLT216" s="516"/>
      <c r="JLU216" s="516"/>
      <c r="JLV216" s="516"/>
      <c r="JLW216" s="516"/>
      <c r="JLX216" s="516"/>
      <c r="JLY216" s="516"/>
      <c r="JLZ216" s="516"/>
      <c r="JMA216" s="516"/>
      <c r="JMB216" s="516"/>
      <c r="JMC216" s="516"/>
      <c r="JMD216" s="516"/>
      <c r="JME216" s="516"/>
      <c r="JMF216" s="516"/>
      <c r="JMG216" s="516"/>
      <c r="JMH216" s="516"/>
      <c r="JMI216" s="516"/>
      <c r="JMJ216" s="516"/>
      <c r="JMK216" s="516"/>
      <c r="JML216" s="516"/>
      <c r="JMM216" s="516"/>
      <c r="JMN216" s="516"/>
      <c r="JMO216" s="516"/>
      <c r="JMP216" s="516"/>
      <c r="JMQ216" s="516"/>
      <c r="JMR216" s="516"/>
      <c r="JMS216" s="516"/>
      <c r="JMT216" s="516"/>
      <c r="JMU216" s="516"/>
      <c r="JMV216" s="516"/>
      <c r="JMW216" s="516"/>
      <c r="JMX216" s="516"/>
      <c r="JMY216" s="516"/>
      <c r="JMZ216" s="516"/>
      <c r="JNA216" s="516"/>
      <c r="JNB216" s="516"/>
      <c r="JNC216" s="516"/>
      <c r="JND216" s="516"/>
      <c r="JNE216" s="516"/>
      <c r="JNF216" s="516"/>
      <c r="JNG216" s="516"/>
      <c r="JNH216" s="516"/>
      <c r="JNI216" s="516"/>
      <c r="JNJ216" s="516"/>
      <c r="JNK216" s="516"/>
      <c r="JNL216" s="516"/>
      <c r="JNM216" s="516"/>
      <c r="JNN216" s="516"/>
      <c r="JNO216" s="516"/>
      <c r="JNP216" s="516"/>
      <c r="JNQ216" s="516"/>
      <c r="JNR216" s="516"/>
      <c r="JNS216" s="516"/>
      <c r="JNT216" s="516"/>
      <c r="JNU216" s="516"/>
      <c r="JNV216" s="516"/>
      <c r="JNW216" s="516"/>
      <c r="JNX216" s="516"/>
      <c r="JNY216" s="516"/>
      <c r="JNZ216" s="516"/>
      <c r="JOA216" s="516"/>
      <c r="JOB216" s="516"/>
      <c r="JOC216" s="516"/>
      <c r="JOD216" s="516"/>
      <c r="JOE216" s="516"/>
      <c r="JOF216" s="516"/>
      <c r="JOG216" s="516"/>
      <c r="JOH216" s="516"/>
      <c r="JOI216" s="516"/>
      <c r="JOJ216" s="516"/>
      <c r="JOK216" s="516"/>
      <c r="JOL216" s="516"/>
      <c r="JOM216" s="516"/>
      <c r="JON216" s="516"/>
      <c r="JOO216" s="516"/>
      <c r="JOP216" s="516"/>
      <c r="JOQ216" s="516"/>
      <c r="JOR216" s="516"/>
      <c r="JOS216" s="516"/>
      <c r="JOT216" s="516"/>
      <c r="JOU216" s="516"/>
      <c r="JOV216" s="516"/>
      <c r="JOW216" s="516"/>
      <c r="JOX216" s="516"/>
      <c r="JOY216" s="516"/>
      <c r="JOZ216" s="516"/>
      <c r="JPA216" s="516"/>
      <c r="JPB216" s="516"/>
      <c r="JPC216" s="516"/>
      <c r="JPD216" s="516"/>
      <c r="JPE216" s="516"/>
      <c r="JPF216" s="516"/>
      <c r="JPG216" s="516"/>
      <c r="JPH216" s="516"/>
      <c r="JPI216" s="516"/>
      <c r="JPJ216" s="516"/>
      <c r="JPK216" s="516"/>
      <c r="JPL216" s="516"/>
      <c r="JPM216" s="516"/>
      <c r="JPN216" s="516"/>
      <c r="JPO216" s="516"/>
      <c r="JPP216" s="516"/>
      <c r="JPQ216" s="516"/>
      <c r="JPR216" s="516"/>
      <c r="JPS216" s="516"/>
      <c r="JPT216" s="516"/>
      <c r="JPU216" s="516"/>
      <c r="JPV216" s="516"/>
      <c r="JPW216" s="516"/>
      <c r="JPX216" s="516"/>
      <c r="JPY216" s="516"/>
      <c r="JPZ216" s="516"/>
      <c r="JQA216" s="516"/>
      <c r="JQB216" s="516"/>
      <c r="JQC216" s="516"/>
      <c r="JQD216" s="516"/>
      <c r="JQE216" s="516"/>
      <c r="JQF216" s="516"/>
      <c r="JQG216" s="516"/>
      <c r="JQH216" s="516"/>
      <c r="JQI216" s="516"/>
      <c r="JQJ216" s="516"/>
      <c r="JQK216" s="516"/>
      <c r="JQL216" s="516"/>
      <c r="JQM216" s="516"/>
      <c r="JQN216" s="516"/>
      <c r="JQO216" s="516"/>
      <c r="JQP216" s="516"/>
      <c r="JQQ216" s="516"/>
      <c r="JQR216" s="516"/>
      <c r="JQS216" s="516"/>
      <c r="JQT216" s="516"/>
      <c r="JQU216" s="516"/>
      <c r="JQV216" s="516"/>
      <c r="JQW216" s="516"/>
      <c r="JQX216" s="516"/>
      <c r="JQY216" s="516"/>
      <c r="JQZ216" s="516"/>
      <c r="JRA216" s="516"/>
      <c r="JRB216" s="516"/>
      <c r="JRC216" s="516"/>
      <c r="JRD216" s="516"/>
      <c r="JRE216" s="516"/>
      <c r="JRF216" s="516"/>
      <c r="JRG216" s="516"/>
      <c r="JRH216" s="516"/>
      <c r="JRI216" s="516"/>
      <c r="JRJ216" s="516"/>
      <c r="JRK216" s="516"/>
      <c r="JRL216" s="516"/>
      <c r="JRM216" s="516"/>
      <c r="JRN216" s="516"/>
      <c r="JRO216" s="516"/>
      <c r="JRP216" s="516"/>
      <c r="JRQ216" s="516"/>
      <c r="JRR216" s="516"/>
      <c r="JRS216" s="516"/>
      <c r="JRT216" s="516"/>
      <c r="JRU216" s="516"/>
      <c r="JRV216" s="516"/>
      <c r="JRW216" s="516"/>
      <c r="JRX216" s="516"/>
      <c r="JRY216" s="516"/>
      <c r="JRZ216" s="516"/>
      <c r="JSA216" s="516"/>
      <c r="JSB216" s="516"/>
      <c r="JSC216" s="516"/>
      <c r="JSD216" s="516"/>
      <c r="JSE216" s="516"/>
      <c r="JSF216" s="516"/>
      <c r="JSG216" s="516"/>
      <c r="JSH216" s="516"/>
      <c r="JSI216" s="516"/>
      <c r="JSJ216" s="516"/>
      <c r="JSK216" s="516"/>
      <c r="JSL216" s="516"/>
      <c r="JSM216" s="516"/>
      <c r="JSN216" s="516"/>
      <c r="JSO216" s="516"/>
      <c r="JSP216" s="516"/>
      <c r="JSQ216" s="516"/>
      <c r="JSR216" s="516"/>
      <c r="JSS216" s="516"/>
      <c r="JST216" s="516"/>
      <c r="JSU216" s="516"/>
      <c r="JSV216" s="516"/>
      <c r="JSW216" s="516"/>
      <c r="JSX216" s="516"/>
      <c r="JSY216" s="516"/>
      <c r="JSZ216" s="516"/>
      <c r="JTA216" s="516"/>
      <c r="JTB216" s="516"/>
      <c r="JTC216" s="516"/>
      <c r="JTD216" s="516"/>
      <c r="JTE216" s="516"/>
      <c r="JTF216" s="516"/>
      <c r="JTG216" s="516"/>
      <c r="JTH216" s="516"/>
      <c r="JTI216" s="516"/>
      <c r="JTJ216" s="516"/>
      <c r="JTK216" s="516"/>
      <c r="JTL216" s="516"/>
      <c r="JTM216" s="516"/>
      <c r="JTN216" s="516"/>
      <c r="JTO216" s="516"/>
      <c r="JTP216" s="516"/>
      <c r="JTQ216" s="516"/>
      <c r="JTR216" s="516"/>
      <c r="JTS216" s="516"/>
      <c r="JTT216" s="516"/>
      <c r="JTU216" s="516"/>
      <c r="JTV216" s="516"/>
      <c r="JTW216" s="516"/>
      <c r="JTX216" s="516"/>
      <c r="JTY216" s="516"/>
      <c r="JTZ216" s="516"/>
      <c r="JUA216" s="516"/>
      <c r="JUB216" s="516"/>
      <c r="JUC216" s="516"/>
      <c r="JUD216" s="516"/>
      <c r="JUE216" s="516"/>
      <c r="JUF216" s="516"/>
      <c r="JUG216" s="516"/>
      <c r="JUH216" s="516"/>
      <c r="JUI216" s="516"/>
      <c r="JUJ216" s="516"/>
      <c r="JUK216" s="516"/>
      <c r="JUL216" s="516"/>
      <c r="JUM216" s="516"/>
      <c r="JUN216" s="516"/>
      <c r="JUO216" s="516"/>
      <c r="JUP216" s="516"/>
      <c r="JUQ216" s="516"/>
      <c r="JUR216" s="516"/>
      <c r="JUS216" s="516"/>
      <c r="JUT216" s="516"/>
      <c r="JUU216" s="516"/>
      <c r="JUV216" s="516"/>
      <c r="JUW216" s="516"/>
      <c r="JUX216" s="516"/>
      <c r="JUY216" s="516"/>
      <c r="JUZ216" s="516"/>
      <c r="JVA216" s="516"/>
      <c r="JVB216" s="516"/>
      <c r="JVC216" s="516"/>
      <c r="JVD216" s="516"/>
      <c r="JVE216" s="516"/>
      <c r="JVF216" s="516"/>
      <c r="JVG216" s="516"/>
      <c r="JVH216" s="516"/>
      <c r="JVI216" s="516"/>
      <c r="JVJ216" s="516"/>
      <c r="JVK216" s="516"/>
      <c r="JVL216" s="516"/>
      <c r="JVM216" s="516"/>
      <c r="JVN216" s="516"/>
      <c r="JVO216" s="516"/>
      <c r="JVP216" s="516"/>
      <c r="JVQ216" s="516"/>
      <c r="JVR216" s="516"/>
      <c r="JVS216" s="516"/>
      <c r="JVT216" s="516"/>
      <c r="JVU216" s="516"/>
      <c r="JVV216" s="516"/>
      <c r="JVW216" s="516"/>
      <c r="JVX216" s="516"/>
      <c r="JVY216" s="516"/>
      <c r="JVZ216" s="516"/>
      <c r="JWA216" s="516"/>
      <c r="JWB216" s="516"/>
      <c r="JWC216" s="516"/>
      <c r="JWD216" s="516"/>
      <c r="JWE216" s="516"/>
      <c r="JWF216" s="516"/>
      <c r="JWG216" s="516"/>
      <c r="JWH216" s="516"/>
      <c r="JWI216" s="516"/>
      <c r="JWJ216" s="516"/>
      <c r="JWK216" s="516"/>
      <c r="JWL216" s="516"/>
      <c r="JWM216" s="516"/>
      <c r="JWN216" s="516"/>
      <c r="JWO216" s="516"/>
      <c r="JWP216" s="516"/>
      <c r="JWQ216" s="516"/>
      <c r="JWR216" s="516"/>
      <c r="JWS216" s="516"/>
      <c r="JWT216" s="516"/>
      <c r="JWU216" s="516"/>
      <c r="JWV216" s="516"/>
      <c r="JWW216" s="516"/>
      <c r="JWX216" s="516"/>
      <c r="JWY216" s="516"/>
      <c r="JWZ216" s="516"/>
      <c r="JXA216" s="516"/>
      <c r="JXB216" s="516"/>
      <c r="JXC216" s="516"/>
      <c r="JXD216" s="516"/>
      <c r="JXE216" s="516"/>
      <c r="JXF216" s="516"/>
      <c r="JXG216" s="516"/>
      <c r="JXH216" s="516"/>
      <c r="JXI216" s="516"/>
      <c r="JXJ216" s="516"/>
      <c r="JXK216" s="516"/>
      <c r="JXL216" s="516"/>
      <c r="JXM216" s="516"/>
      <c r="JXN216" s="516"/>
      <c r="JXO216" s="516"/>
      <c r="JXP216" s="516"/>
      <c r="JXQ216" s="516"/>
      <c r="JXR216" s="516"/>
      <c r="JXS216" s="516"/>
      <c r="JXT216" s="516"/>
      <c r="JXU216" s="516"/>
      <c r="JXV216" s="516"/>
      <c r="JXW216" s="516"/>
      <c r="JXX216" s="516"/>
      <c r="JXY216" s="516"/>
      <c r="JXZ216" s="516"/>
      <c r="JYA216" s="516"/>
      <c r="JYB216" s="516"/>
      <c r="JYC216" s="516"/>
      <c r="JYD216" s="516"/>
      <c r="JYE216" s="516"/>
      <c r="JYF216" s="516"/>
      <c r="JYG216" s="516"/>
      <c r="JYH216" s="516"/>
      <c r="JYI216" s="516"/>
      <c r="JYJ216" s="516"/>
      <c r="JYK216" s="516"/>
      <c r="JYL216" s="516"/>
      <c r="JYM216" s="516"/>
      <c r="JYN216" s="516"/>
      <c r="JYO216" s="516"/>
      <c r="JYP216" s="516"/>
      <c r="JYQ216" s="516"/>
      <c r="JYR216" s="516"/>
      <c r="JYS216" s="516"/>
      <c r="JYT216" s="516"/>
      <c r="JYU216" s="516"/>
      <c r="JYV216" s="516"/>
      <c r="JYW216" s="516"/>
      <c r="JYX216" s="516"/>
      <c r="JYY216" s="516"/>
      <c r="JYZ216" s="516"/>
      <c r="JZA216" s="516"/>
      <c r="JZB216" s="516"/>
      <c r="JZC216" s="516"/>
      <c r="JZD216" s="516"/>
      <c r="JZE216" s="516"/>
      <c r="JZF216" s="516"/>
      <c r="JZG216" s="516"/>
      <c r="JZH216" s="516"/>
      <c r="JZI216" s="516"/>
      <c r="JZJ216" s="516"/>
      <c r="JZK216" s="516"/>
      <c r="JZL216" s="516"/>
      <c r="JZM216" s="516"/>
      <c r="JZN216" s="516"/>
      <c r="JZO216" s="516"/>
      <c r="JZP216" s="516"/>
      <c r="JZQ216" s="516"/>
      <c r="JZR216" s="516"/>
      <c r="JZS216" s="516"/>
      <c r="JZT216" s="516"/>
      <c r="JZU216" s="516"/>
      <c r="JZV216" s="516"/>
      <c r="JZW216" s="516"/>
      <c r="JZX216" s="516"/>
      <c r="JZY216" s="516"/>
      <c r="JZZ216" s="516"/>
      <c r="KAA216" s="516"/>
      <c r="KAB216" s="516"/>
      <c r="KAC216" s="516"/>
      <c r="KAD216" s="516"/>
      <c r="KAE216" s="516"/>
      <c r="KAF216" s="516"/>
      <c r="KAG216" s="516"/>
      <c r="KAH216" s="516"/>
      <c r="KAI216" s="516"/>
      <c r="KAJ216" s="516"/>
      <c r="KAK216" s="516"/>
      <c r="KAL216" s="516"/>
      <c r="KAM216" s="516"/>
      <c r="KAN216" s="516"/>
      <c r="KAO216" s="516"/>
      <c r="KAP216" s="516"/>
      <c r="KAQ216" s="516"/>
      <c r="KAR216" s="516"/>
      <c r="KAS216" s="516"/>
      <c r="KAT216" s="516"/>
      <c r="KAU216" s="516"/>
      <c r="KAV216" s="516"/>
      <c r="KAW216" s="516"/>
      <c r="KAX216" s="516"/>
      <c r="KAY216" s="516"/>
      <c r="KAZ216" s="516"/>
      <c r="KBA216" s="516"/>
      <c r="KBB216" s="516"/>
      <c r="KBC216" s="516"/>
      <c r="KBD216" s="516"/>
      <c r="KBE216" s="516"/>
      <c r="KBF216" s="516"/>
      <c r="KBG216" s="516"/>
      <c r="KBH216" s="516"/>
      <c r="KBI216" s="516"/>
      <c r="KBJ216" s="516"/>
      <c r="KBK216" s="516"/>
      <c r="KBL216" s="516"/>
      <c r="KBM216" s="516"/>
      <c r="KBN216" s="516"/>
      <c r="KBO216" s="516"/>
      <c r="KBP216" s="516"/>
      <c r="KBQ216" s="516"/>
      <c r="KBR216" s="516"/>
      <c r="KBS216" s="516"/>
      <c r="KBT216" s="516"/>
      <c r="KBU216" s="516"/>
      <c r="KBV216" s="516"/>
      <c r="KBW216" s="516"/>
      <c r="KBX216" s="516"/>
      <c r="KBY216" s="516"/>
      <c r="KBZ216" s="516"/>
      <c r="KCA216" s="516"/>
      <c r="KCB216" s="516"/>
      <c r="KCC216" s="516"/>
      <c r="KCD216" s="516"/>
      <c r="KCE216" s="516"/>
      <c r="KCF216" s="516"/>
      <c r="KCG216" s="516"/>
      <c r="KCH216" s="516"/>
      <c r="KCI216" s="516"/>
      <c r="KCJ216" s="516"/>
      <c r="KCK216" s="516"/>
      <c r="KCL216" s="516"/>
      <c r="KCM216" s="516"/>
      <c r="KCN216" s="516"/>
      <c r="KCO216" s="516"/>
      <c r="KCP216" s="516"/>
      <c r="KCQ216" s="516"/>
      <c r="KCR216" s="516"/>
      <c r="KCS216" s="516"/>
      <c r="KCT216" s="516"/>
      <c r="KCU216" s="516"/>
      <c r="KCV216" s="516"/>
      <c r="KCW216" s="516"/>
      <c r="KCX216" s="516"/>
      <c r="KCY216" s="516"/>
      <c r="KCZ216" s="516"/>
      <c r="KDA216" s="516"/>
      <c r="KDB216" s="516"/>
      <c r="KDC216" s="516"/>
      <c r="KDD216" s="516"/>
      <c r="KDE216" s="516"/>
      <c r="KDF216" s="516"/>
      <c r="KDG216" s="516"/>
      <c r="KDH216" s="516"/>
      <c r="KDI216" s="516"/>
      <c r="KDJ216" s="516"/>
      <c r="KDK216" s="516"/>
      <c r="KDL216" s="516"/>
      <c r="KDM216" s="516"/>
      <c r="KDN216" s="516"/>
      <c r="KDO216" s="516"/>
      <c r="KDP216" s="516"/>
      <c r="KDQ216" s="516"/>
      <c r="KDR216" s="516"/>
      <c r="KDS216" s="516"/>
      <c r="KDT216" s="516"/>
      <c r="KDU216" s="516"/>
      <c r="KDV216" s="516"/>
      <c r="KDW216" s="516"/>
      <c r="KDX216" s="516"/>
      <c r="KDY216" s="516"/>
      <c r="KDZ216" s="516"/>
      <c r="KEA216" s="516"/>
      <c r="KEB216" s="516"/>
      <c r="KEC216" s="516"/>
      <c r="KED216" s="516"/>
      <c r="KEE216" s="516"/>
      <c r="KEF216" s="516"/>
      <c r="KEG216" s="516"/>
      <c r="KEH216" s="516"/>
      <c r="KEI216" s="516"/>
      <c r="KEJ216" s="516"/>
      <c r="KEK216" s="516"/>
      <c r="KEL216" s="516"/>
      <c r="KEM216" s="516"/>
      <c r="KEN216" s="516"/>
      <c r="KEO216" s="516"/>
      <c r="KEP216" s="516"/>
      <c r="KEQ216" s="516"/>
      <c r="KER216" s="516"/>
      <c r="KES216" s="516"/>
      <c r="KET216" s="516"/>
      <c r="KEU216" s="516"/>
      <c r="KEV216" s="516"/>
      <c r="KEW216" s="516"/>
      <c r="KEX216" s="516"/>
      <c r="KEY216" s="516"/>
      <c r="KEZ216" s="516"/>
      <c r="KFA216" s="516"/>
      <c r="KFB216" s="516"/>
      <c r="KFC216" s="516"/>
      <c r="KFD216" s="516"/>
      <c r="KFE216" s="516"/>
      <c r="KFF216" s="516"/>
      <c r="KFG216" s="516"/>
      <c r="KFH216" s="516"/>
      <c r="KFI216" s="516"/>
      <c r="KFJ216" s="516"/>
      <c r="KFK216" s="516"/>
      <c r="KFL216" s="516"/>
      <c r="KFM216" s="516"/>
      <c r="KFN216" s="516"/>
      <c r="KFO216" s="516"/>
      <c r="KFP216" s="516"/>
      <c r="KFQ216" s="516"/>
      <c r="KFR216" s="516"/>
      <c r="KFS216" s="516"/>
      <c r="KFT216" s="516"/>
      <c r="KFU216" s="516"/>
      <c r="KFV216" s="516"/>
      <c r="KFW216" s="516"/>
      <c r="KFX216" s="516"/>
      <c r="KFY216" s="516"/>
      <c r="KFZ216" s="516"/>
      <c r="KGA216" s="516"/>
      <c r="KGB216" s="516"/>
      <c r="KGC216" s="516"/>
      <c r="KGD216" s="516"/>
      <c r="KGE216" s="516"/>
      <c r="KGF216" s="516"/>
      <c r="KGG216" s="516"/>
      <c r="KGH216" s="516"/>
      <c r="KGI216" s="516"/>
      <c r="KGJ216" s="516"/>
      <c r="KGK216" s="516"/>
      <c r="KGL216" s="516"/>
      <c r="KGM216" s="516"/>
      <c r="KGN216" s="516"/>
      <c r="KGO216" s="516"/>
      <c r="KGP216" s="516"/>
      <c r="KGQ216" s="516"/>
      <c r="KGR216" s="516"/>
      <c r="KGS216" s="516"/>
      <c r="KGT216" s="516"/>
      <c r="KGU216" s="516"/>
      <c r="KGV216" s="516"/>
      <c r="KGW216" s="516"/>
      <c r="KGX216" s="516"/>
      <c r="KGY216" s="516"/>
      <c r="KGZ216" s="516"/>
      <c r="KHA216" s="516"/>
      <c r="KHB216" s="516"/>
      <c r="KHC216" s="516"/>
      <c r="KHD216" s="516"/>
      <c r="KHE216" s="516"/>
      <c r="KHF216" s="516"/>
      <c r="KHG216" s="516"/>
      <c r="KHH216" s="516"/>
      <c r="KHI216" s="516"/>
      <c r="KHJ216" s="516"/>
      <c r="KHK216" s="516"/>
      <c r="KHL216" s="516"/>
      <c r="KHM216" s="516"/>
      <c r="KHN216" s="516"/>
      <c r="KHO216" s="516"/>
      <c r="KHP216" s="516"/>
      <c r="KHQ216" s="516"/>
      <c r="KHR216" s="516"/>
      <c r="KHS216" s="516"/>
      <c r="KHT216" s="516"/>
      <c r="KHU216" s="516"/>
      <c r="KHV216" s="516"/>
      <c r="KHW216" s="516"/>
      <c r="KHX216" s="516"/>
      <c r="KHY216" s="516"/>
      <c r="KHZ216" s="516"/>
      <c r="KIA216" s="516"/>
      <c r="KIB216" s="516"/>
      <c r="KIC216" s="516"/>
      <c r="KID216" s="516"/>
      <c r="KIE216" s="516"/>
      <c r="KIF216" s="516"/>
      <c r="KIG216" s="516"/>
      <c r="KIH216" s="516"/>
      <c r="KII216" s="516"/>
      <c r="KIJ216" s="516"/>
      <c r="KIK216" s="516"/>
      <c r="KIL216" s="516"/>
      <c r="KIM216" s="516"/>
      <c r="KIN216" s="516"/>
      <c r="KIO216" s="516"/>
      <c r="KIP216" s="516"/>
      <c r="KIQ216" s="516"/>
      <c r="KIR216" s="516"/>
      <c r="KIS216" s="516"/>
      <c r="KIT216" s="516"/>
      <c r="KIU216" s="516"/>
      <c r="KIV216" s="516"/>
      <c r="KIW216" s="516"/>
      <c r="KIX216" s="516"/>
      <c r="KIY216" s="516"/>
      <c r="KIZ216" s="516"/>
      <c r="KJA216" s="516"/>
      <c r="KJB216" s="516"/>
      <c r="KJC216" s="516"/>
      <c r="KJD216" s="516"/>
      <c r="KJE216" s="516"/>
      <c r="KJF216" s="516"/>
      <c r="KJG216" s="516"/>
      <c r="KJH216" s="516"/>
      <c r="KJI216" s="516"/>
      <c r="KJJ216" s="516"/>
      <c r="KJK216" s="516"/>
      <c r="KJL216" s="516"/>
      <c r="KJM216" s="516"/>
      <c r="KJN216" s="516"/>
      <c r="KJO216" s="516"/>
      <c r="KJP216" s="516"/>
      <c r="KJQ216" s="516"/>
      <c r="KJR216" s="516"/>
      <c r="KJS216" s="516"/>
      <c r="KJT216" s="516"/>
      <c r="KJU216" s="516"/>
      <c r="KJV216" s="516"/>
      <c r="KJW216" s="516"/>
      <c r="KJX216" s="516"/>
      <c r="KJY216" s="516"/>
      <c r="KJZ216" s="516"/>
      <c r="KKA216" s="516"/>
      <c r="KKB216" s="516"/>
      <c r="KKC216" s="516"/>
      <c r="KKD216" s="516"/>
      <c r="KKE216" s="516"/>
      <c r="KKF216" s="516"/>
      <c r="KKG216" s="516"/>
      <c r="KKH216" s="516"/>
      <c r="KKI216" s="516"/>
      <c r="KKJ216" s="516"/>
      <c r="KKK216" s="516"/>
      <c r="KKL216" s="516"/>
      <c r="KKM216" s="516"/>
      <c r="KKN216" s="516"/>
      <c r="KKO216" s="516"/>
      <c r="KKP216" s="516"/>
      <c r="KKQ216" s="516"/>
      <c r="KKR216" s="516"/>
      <c r="KKS216" s="516"/>
      <c r="KKT216" s="516"/>
      <c r="KKU216" s="516"/>
      <c r="KKV216" s="516"/>
      <c r="KKW216" s="516"/>
      <c r="KKX216" s="516"/>
      <c r="KKY216" s="516"/>
      <c r="KKZ216" s="516"/>
      <c r="KLA216" s="516"/>
      <c r="KLB216" s="516"/>
      <c r="KLC216" s="516"/>
      <c r="KLD216" s="516"/>
      <c r="KLE216" s="516"/>
      <c r="KLF216" s="516"/>
      <c r="KLG216" s="516"/>
      <c r="KLH216" s="516"/>
      <c r="KLI216" s="516"/>
      <c r="KLJ216" s="516"/>
      <c r="KLK216" s="516"/>
      <c r="KLL216" s="516"/>
      <c r="KLM216" s="516"/>
      <c r="KLN216" s="516"/>
      <c r="KLO216" s="516"/>
      <c r="KLP216" s="516"/>
      <c r="KLQ216" s="516"/>
      <c r="KLR216" s="516"/>
      <c r="KLS216" s="516"/>
      <c r="KLT216" s="516"/>
      <c r="KLU216" s="516"/>
      <c r="KLV216" s="516"/>
      <c r="KLW216" s="516"/>
      <c r="KLX216" s="516"/>
      <c r="KLY216" s="516"/>
      <c r="KLZ216" s="516"/>
      <c r="KMA216" s="516"/>
      <c r="KMB216" s="516"/>
      <c r="KMC216" s="516"/>
      <c r="KMD216" s="516"/>
      <c r="KME216" s="516"/>
      <c r="KMF216" s="516"/>
      <c r="KMG216" s="516"/>
      <c r="KMH216" s="516"/>
      <c r="KMI216" s="516"/>
      <c r="KMJ216" s="516"/>
      <c r="KMK216" s="516"/>
      <c r="KML216" s="516"/>
      <c r="KMM216" s="516"/>
      <c r="KMN216" s="516"/>
      <c r="KMO216" s="516"/>
      <c r="KMP216" s="516"/>
      <c r="KMQ216" s="516"/>
      <c r="KMR216" s="516"/>
      <c r="KMS216" s="516"/>
      <c r="KMT216" s="516"/>
      <c r="KMU216" s="516"/>
      <c r="KMV216" s="516"/>
      <c r="KMW216" s="516"/>
      <c r="KMX216" s="516"/>
      <c r="KMY216" s="516"/>
      <c r="KMZ216" s="516"/>
      <c r="KNA216" s="516"/>
      <c r="KNB216" s="516"/>
      <c r="KNC216" s="516"/>
      <c r="KND216" s="516"/>
      <c r="KNE216" s="516"/>
      <c r="KNF216" s="516"/>
      <c r="KNG216" s="516"/>
      <c r="KNH216" s="516"/>
      <c r="KNI216" s="516"/>
      <c r="KNJ216" s="516"/>
      <c r="KNK216" s="516"/>
      <c r="KNL216" s="516"/>
      <c r="KNM216" s="516"/>
      <c r="KNN216" s="516"/>
      <c r="KNO216" s="516"/>
      <c r="KNP216" s="516"/>
      <c r="KNQ216" s="516"/>
      <c r="KNR216" s="516"/>
      <c r="KNS216" s="516"/>
      <c r="KNT216" s="516"/>
      <c r="KNU216" s="516"/>
      <c r="KNV216" s="516"/>
      <c r="KNW216" s="516"/>
      <c r="KNX216" s="516"/>
      <c r="KNY216" s="516"/>
      <c r="KNZ216" s="516"/>
      <c r="KOA216" s="516"/>
      <c r="KOB216" s="516"/>
      <c r="KOC216" s="516"/>
      <c r="KOD216" s="516"/>
      <c r="KOE216" s="516"/>
      <c r="KOF216" s="516"/>
      <c r="KOG216" s="516"/>
      <c r="KOH216" s="516"/>
      <c r="KOI216" s="516"/>
      <c r="KOJ216" s="516"/>
      <c r="KOK216" s="516"/>
      <c r="KOL216" s="516"/>
      <c r="KOM216" s="516"/>
      <c r="KON216" s="516"/>
      <c r="KOO216" s="516"/>
      <c r="KOP216" s="516"/>
      <c r="KOQ216" s="516"/>
      <c r="KOR216" s="516"/>
      <c r="KOS216" s="516"/>
      <c r="KOT216" s="516"/>
      <c r="KOU216" s="516"/>
      <c r="KOV216" s="516"/>
      <c r="KOW216" s="516"/>
      <c r="KOX216" s="516"/>
      <c r="KOY216" s="516"/>
      <c r="KOZ216" s="516"/>
      <c r="KPA216" s="516"/>
      <c r="KPB216" s="516"/>
      <c r="KPC216" s="516"/>
      <c r="KPD216" s="516"/>
      <c r="KPE216" s="516"/>
      <c r="KPF216" s="516"/>
      <c r="KPG216" s="516"/>
      <c r="KPH216" s="516"/>
      <c r="KPI216" s="516"/>
      <c r="KPJ216" s="516"/>
      <c r="KPK216" s="516"/>
      <c r="KPL216" s="516"/>
      <c r="KPM216" s="516"/>
      <c r="KPN216" s="516"/>
      <c r="KPO216" s="516"/>
      <c r="KPP216" s="516"/>
      <c r="KPQ216" s="516"/>
      <c r="KPR216" s="516"/>
      <c r="KPS216" s="516"/>
      <c r="KPT216" s="516"/>
      <c r="KPU216" s="516"/>
      <c r="KPV216" s="516"/>
      <c r="KPW216" s="516"/>
      <c r="KPX216" s="516"/>
      <c r="KPY216" s="516"/>
      <c r="KPZ216" s="516"/>
      <c r="KQA216" s="516"/>
      <c r="KQB216" s="516"/>
      <c r="KQC216" s="516"/>
      <c r="KQD216" s="516"/>
      <c r="KQE216" s="516"/>
      <c r="KQF216" s="516"/>
      <c r="KQG216" s="516"/>
      <c r="KQH216" s="516"/>
      <c r="KQI216" s="516"/>
      <c r="KQJ216" s="516"/>
      <c r="KQK216" s="516"/>
      <c r="KQL216" s="516"/>
      <c r="KQM216" s="516"/>
      <c r="KQN216" s="516"/>
      <c r="KQO216" s="516"/>
      <c r="KQP216" s="516"/>
      <c r="KQQ216" s="516"/>
      <c r="KQR216" s="516"/>
      <c r="KQS216" s="516"/>
      <c r="KQT216" s="516"/>
      <c r="KQU216" s="516"/>
      <c r="KQV216" s="516"/>
      <c r="KQW216" s="516"/>
      <c r="KQX216" s="516"/>
      <c r="KQY216" s="516"/>
      <c r="KQZ216" s="516"/>
      <c r="KRA216" s="516"/>
      <c r="KRB216" s="516"/>
      <c r="KRC216" s="516"/>
      <c r="KRD216" s="516"/>
      <c r="KRE216" s="516"/>
      <c r="KRF216" s="516"/>
      <c r="KRG216" s="516"/>
      <c r="KRH216" s="516"/>
      <c r="KRI216" s="516"/>
      <c r="KRJ216" s="516"/>
      <c r="KRK216" s="516"/>
      <c r="KRL216" s="516"/>
      <c r="KRM216" s="516"/>
      <c r="KRN216" s="516"/>
      <c r="KRO216" s="516"/>
      <c r="KRP216" s="516"/>
      <c r="KRQ216" s="516"/>
      <c r="KRR216" s="516"/>
      <c r="KRS216" s="516"/>
      <c r="KRT216" s="516"/>
      <c r="KRU216" s="516"/>
      <c r="KRV216" s="516"/>
      <c r="KRW216" s="516"/>
      <c r="KRX216" s="516"/>
      <c r="KRY216" s="516"/>
      <c r="KRZ216" s="516"/>
      <c r="KSA216" s="516"/>
      <c r="KSB216" s="516"/>
      <c r="KSC216" s="516"/>
      <c r="KSD216" s="516"/>
      <c r="KSE216" s="516"/>
      <c r="KSF216" s="516"/>
      <c r="KSG216" s="516"/>
      <c r="KSH216" s="516"/>
      <c r="KSI216" s="516"/>
      <c r="KSJ216" s="516"/>
      <c r="KSK216" s="516"/>
      <c r="KSL216" s="516"/>
      <c r="KSM216" s="516"/>
      <c r="KSN216" s="516"/>
      <c r="KSO216" s="516"/>
      <c r="KSP216" s="516"/>
      <c r="KSQ216" s="516"/>
      <c r="KSR216" s="516"/>
      <c r="KSS216" s="516"/>
      <c r="KST216" s="516"/>
      <c r="KSU216" s="516"/>
      <c r="KSV216" s="516"/>
      <c r="KSW216" s="516"/>
      <c r="KSX216" s="516"/>
      <c r="KSY216" s="516"/>
      <c r="KSZ216" s="516"/>
      <c r="KTA216" s="516"/>
      <c r="KTB216" s="516"/>
      <c r="KTC216" s="516"/>
      <c r="KTD216" s="516"/>
      <c r="KTE216" s="516"/>
      <c r="KTF216" s="516"/>
      <c r="KTG216" s="516"/>
      <c r="KTH216" s="516"/>
      <c r="KTI216" s="516"/>
      <c r="KTJ216" s="516"/>
      <c r="KTK216" s="516"/>
      <c r="KTL216" s="516"/>
      <c r="KTM216" s="516"/>
      <c r="KTN216" s="516"/>
      <c r="KTO216" s="516"/>
      <c r="KTP216" s="516"/>
      <c r="KTQ216" s="516"/>
      <c r="KTR216" s="516"/>
      <c r="KTS216" s="516"/>
      <c r="KTT216" s="516"/>
      <c r="KTU216" s="516"/>
      <c r="KTV216" s="516"/>
      <c r="KTW216" s="516"/>
      <c r="KTX216" s="516"/>
      <c r="KTY216" s="516"/>
      <c r="KTZ216" s="516"/>
      <c r="KUA216" s="516"/>
      <c r="KUB216" s="516"/>
      <c r="KUC216" s="516"/>
      <c r="KUD216" s="516"/>
      <c r="KUE216" s="516"/>
      <c r="KUF216" s="516"/>
      <c r="KUG216" s="516"/>
      <c r="KUH216" s="516"/>
      <c r="KUI216" s="516"/>
      <c r="KUJ216" s="516"/>
      <c r="KUK216" s="516"/>
      <c r="KUL216" s="516"/>
      <c r="KUM216" s="516"/>
      <c r="KUN216" s="516"/>
      <c r="KUO216" s="516"/>
      <c r="KUP216" s="516"/>
      <c r="KUQ216" s="516"/>
      <c r="KUR216" s="516"/>
      <c r="KUS216" s="516"/>
      <c r="KUT216" s="516"/>
      <c r="KUU216" s="516"/>
      <c r="KUV216" s="516"/>
      <c r="KUW216" s="516"/>
      <c r="KUX216" s="516"/>
      <c r="KUY216" s="516"/>
      <c r="KUZ216" s="516"/>
      <c r="KVA216" s="516"/>
      <c r="KVB216" s="516"/>
      <c r="KVC216" s="516"/>
      <c r="KVD216" s="516"/>
      <c r="KVE216" s="516"/>
      <c r="KVF216" s="516"/>
      <c r="KVG216" s="516"/>
      <c r="KVH216" s="516"/>
      <c r="KVI216" s="516"/>
      <c r="KVJ216" s="516"/>
      <c r="KVK216" s="516"/>
      <c r="KVL216" s="516"/>
      <c r="KVM216" s="516"/>
      <c r="KVN216" s="516"/>
      <c r="KVO216" s="516"/>
      <c r="KVP216" s="516"/>
      <c r="KVQ216" s="516"/>
      <c r="KVR216" s="516"/>
      <c r="KVS216" s="516"/>
      <c r="KVT216" s="516"/>
      <c r="KVU216" s="516"/>
      <c r="KVV216" s="516"/>
      <c r="KVW216" s="516"/>
      <c r="KVX216" s="516"/>
      <c r="KVY216" s="516"/>
      <c r="KVZ216" s="516"/>
      <c r="KWA216" s="516"/>
      <c r="KWB216" s="516"/>
      <c r="KWC216" s="516"/>
      <c r="KWD216" s="516"/>
      <c r="KWE216" s="516"/>
      <c r="KWF216" s="516"/>
      <c r="KWG216" s="516"/>
      <c r="KWH216" s="516"/>
      <c r="KWI216" s="516"/>
      <c r="KWJ216" s="516"/>
      <c r="KWK216" s="516"/>
      <c r="KWL216" s="516"/>
      <c r="KWM216" s="516"/>
      <c r="KWN216" s="516"/>
      <c r="KWO216" s="516"/>
      <c r="KWP216" s="516"/>
      <c r="KWQ216" s="516"/>
      <c r="KWR216" s="516"/>
      <c r="KWS216" s="516"/>
      <c r="KWT216" s="516"/>
      <c r="KWU216" s="516"/>
      <c r="KWV216" s="516"/>
      <c r="KWW216" s="516"/>
      <c r="KWX216" s="516"/>
      <c r="KWY216" s="516"/>
      <c r="KWZ216" s="516"/>
      <c r="KXA216" s="516"/>
      <c r="KXB216" s="516"/>
      <c r="KXC216" s="516"/>
      <c r="KXD216" s="516"/>
      <c r="KXE216" s="516"/>
      <c r="KXF216" s="516"/>
      <c r="KXG216" s="516"/>
      <c r="KXH216" s="516"/>
      <c r="KXI216" s="516"/>
      <c r="KXJ216" s="516"/>
      <c r="KXK216" s="516"/>
      <c r="KXL216" s="516"/>
      <c r="KXM216" s="516"/>
      <c r="KXN216" s="516"/>
      <c r="KXO216" s="516"/>
      <c r="KXP216" s="516"/>
      <c r="KXQ216" s="516"/>
      <c r="KXR216" s="516"/>
      <c r="KXS216" s="516"/>
      <c r="KXT216" s="516"/>
      <c r="KXU216" s="516"/>
      <c r="KXV216" s="516"/>
      <c r="KXW216" s="516"/>
      <c r="KXX216" s="516"/>
      <c r="KXY216" s="516"/>
      <c r="KXZ216" s="516"/>
      <c r="KYA216" s="516"/>
      <c r="KYB216" s="516"/>
      <c r="KYC216" s="516"/>
      <c r="KYD216" s="516"/>
      <c r="KYE216" s="516"/>
      <c r="KYF216" s="516"/>
      <c r="KYG216" s="516"/>
      <c r="KYH216" s="516"/>
      <c r="KYI216" s="516"/>
      <c r="KYJ216" s="516"/>
      <c r="KYK216" s="516"/>
      <c r="KYL216" s="516"/>
      <c r="KYM216" s="516"/>
      <c r="KYN216" s="516"/>
      <c r="KYO216" s="516"/>
      <c r="KYP216" s="516"/>
      <c r="KYQ216" s="516"/>
      <c r="KYR216" s="516"/>
      <c r="KYS216" s="516"/>
      <c r="KYT216" s="516"/>
      <c r="KYU216" s="516"/>
      <c r="KYV216" s="516"/>
      <c r="KYW216" s="516"/>
      <c r="KYX216" s="516"/>
      <c r="KYY216" s="516"/>
      <c r="KYZ216" s="516"/>
      <c r="KZA216" s="516"/>
      <c r="KZB216" s="516"/>
      <c r="KZC216" s="516"/>
      <c r="KZD216" s="516"/>
      <c r="KZE216" s="516"/>
      <c r="KZF216" s="516"/>
      <c r="KZG216" s="516"/>
      <c r="KZH216" s="516"/>
      <c r="KZI216" s="516"/>
      <c r="KZJ216" s="516"/>
      <c r="KZK216" s="516"/>
      <c r="KZL216" s="516"/>
      <c r="KZM216" s="516"/>
      <c r="KZN216" s="516"/>
      <c r="KZO216" s="516"/>
      <c r="KZP216" s="516"/>
      <c r="KZQ216" s="516"/>
      <c r="KZR216" s="516"/>
      <c r="KZS216" s="516"/>
      <c r="KZT216" s="516"/>
      <c r="KZU216" s="516"/>
      <c r="KZV216" s="516"/>
      <c r="KZW216" s="516"/>
      <c r="KZX216" s="516"/>
      <c r="KZY216" s="516"/>
      <c r="KZZ216" s="516"/>
      <c r="LAA216" s="516"/>
      <c r="LAB216" s="516"/>
      <c r="LAC216" s="516"/>
      <c r="LAD216" s="516"/>
      <c r="LAE216" s="516"/>
      <c r="LAF216" s="516"/>
      <c r="LAG216" s="516"/>
      <c r="LAH216" s="516"/>
      <c r="LAI216" s="516"/>
      <c r="LAJ216" s="516"/>
      <c r="LAK216" s="516"/>
      <c r="LAL216" s="516"/>
      <c r="LAM216" s="516"/>
      <c r="LAN216" s="516"/>
      <c r="LAO216" s="516"/>
      <c r="LAP216" s="516"/>
      <c r="LAQ216" s="516"/>
      <c r="LAR216" s="516"/>
      <c r="LAS216" s="516"/>
      <c r="LAT216" s="516"/>
      <c r="LAU216" s="516"/>
      <c r="LAV216" s="516"/>
      <c r="LAW216" s="516"/>
      <c r="LAX216" s="516"/>
      <c r="LAY216" s="516"/>
      <c r="LAZ216" s="516"/>
      <c r="LBA216" s="516"/>
      <c r="LBB216" s="516"/>
      <c r="LBC216" s="516"/>
      <c r="LBD216" s="516"/>
      <c r="LBE216" s="516"/>
      <c r="LBF216" s="516"/>
      <c r="LBG216" s="516"/>
      <c r="LBH216" s="516"/>
      <c r="LBI216" s="516"/>
      <c r="LBJ216" s="516"/>
      <c r="LBK216" s="516"/>
      <c r="LBL216" s="516"/>
      <c r="LBM216" s="516"/>
      <c r="LBN216" s="516"/>
      <c r="LBO216" s="516"/>
      <c r="LBP216" s="516"/>
      <c r="LBQ216" s="516"/>
      <c r="LBR216" s="516"/>
      <c r="LBS216" s="516"/>
      <c r="LBT216" s="516"/>
      <c r="LBU216" s="516"/>
      <c r="LBV216" s="516"/>
      <c r="LBW216" s="516"/>
      <c r="LBX216" s="516"/>
      <c r="LBY216" s="516"/>
      <c r="LBZ216" s="516"/>
      <c r="LCA216" s="516"/>
      <c r="LCB216" s="516"/>
      <c r="LCC216" s="516"/>
      <c r="LCD216" s="516"/>
      <c r="LCE216" s="516"/>
      <c r="LCF216" s="516"/>
      <c r="LCG216" s="516"/>
      <c r="LCH216" s="516"/>
      <c r="LCI216" s="516"/>
      <c r="LCJ216" s="516"/>
      <c r="LCK216" s="516"/>
      <c r="LCL216" s="516"/>
      <c r="LCM216" s="516"/>
      <c r="LCN216" s="516"/>
      <c r="LCO216" s="516"/>
      <c r="LCP216" s="516"/>
      <c r="LCQ216" s="516"/>
      <c r="LCR216" s="516"/>
      <c r="LCS216" s="516"/>
      <c r="LCT216" s="516"/>
      <c r="LCU216" s="516"/>
      <c r="LCV216" s="516"/>
      <c r="LCW216" s="516"/>
      <c r="LCX216" s="516"/>
      <c r="LCY216" s="516"/>
      <c r="LCZ216" s="516"/>
      <c r="LDA216" s="516"/>
      <c r="LDB216" s="516"/>
      <c r="LDC216" s="516"/>
      <c r="LDD216" s="516"/>
      <c r="LDE216" s="516"/>
      <c r="LDF216" s="516"/>
      <c r="LDG216" s="516"/>
      <c r="LDH216" s="516"/>
      <c r="LDI216" s="516"/>
      <c r="LDJ216" s="516"/>
      <c r="LDK216" s="516"/>
      <c r="LDL216" s="516"/>
      <c r="LDM216" s="516"/>
      <c r="LDN216" s="516"/>
      <c r="LDO216" s="516"/>
      <c r="LDP216" s="516"/>
      <c r="LDQ216" s="516"/>
      <c r="LDR216" s="516"/>
      <c r="LDS216" s="516"/>
      <c r="LDT216" s="516"/>
      <c r="LDU216" s="516"/>
      <c r="LDV216" s="516"/>
      <c r="LDW216" s="516"/>
      <c r="LDX216" s="516"/>
      <c r="LDY216" s="516"/>
      <c r="LDZ216" s="516"/>
      <c r="LEA216" s="516"/>
      <c r="LEB216" s="516"/>
      <c r="LEC216" s="516"/>
      <c r="LED216" s="516"/>
      <c r="LEE216" s="516"/>
      <c r="LEF216" s="516"/>
      <c r="LEG216" s="516"/>
      <c r="LEH216" s="516"/>
      <c r="LEI216" s="516"/>
      <c r="LEJ216" s="516"/>
      <c r="LEK216" s="516"/>
      <c r="LEL216" s="516"/>
      <c r="LEM216" s="516"/>
      <c r="LEN216" s="516"/>
      <c r="LEO216" s="516"/>
      <c r="LEP216" s="516"/>
      <c r="LEQ216" s="516"/>
      <c r="LER216" s="516"/>
      <c r="LES216" s="516"/>
      <c r="LET216" s="516"/>
      <c r="LEU216" s="516"/>
      <c r="LEV216" s="516"/>
      <c r="LEW216" s="516"/>
      <c r="LEX216" s="516"/>
      <c r="LEY216" s="516"/>
      <c r="LEZ216" s="516"/>
      <c r="LFA216" s="516"/>
      <c r="LFB216" s="516"/>
      <c r="LFC216" s="516"/>
      <c r="LFD216" s="516"/>
      <c r="LFE216" s="516"/>
      <c r="LFF216" s="516"/>
      <c r="LFG216" s="516"/>
      <c r="LFH216" s="516"/>
      <c r="LFI216" s="516"/>
      <c r="LFJ216" s="516"/>
      <c r="LFK216" s="516"/>
      <c r="LFL216" s="516"/>
      <c r="LFM216" s="516"/>
      <c r="LFN216" s="516"/>
      <c r="LFO216" s="516"/>
      <c r="LFP216" s="516"/>
      <c r="LFQ216" s="516"/>
      <c r="LFR216" s="516"/>
      <c r="LFS216" s="516"/>
      <c r="LFT216" s="516"/>
      <c r="LFU216" s="516"/>
      <c r="LFV216" s="516"/>
      <c r="LFW216" s="516"/>
      <c r="LFX216" s="516"/>
      <c r="LFY216" s="516"/>
      <c r="LFZ216" s="516"/>
      <c r="LGA216" s="516"/>
      <c r="LGB216" s="516"/>
      <c r="LGC216" s="516"/>
      <c r="LGD216" s="516"/>
      <c r="LGE216" s="516"/>
      <c r="LGF216" s="516"/>
      <c r="LGG216" s="516"/>
      <c r="LGH216" s="516"/>
      <c r="LGI216" s="516"/>
      <c r="LGJ216" s="516"/>
      <c r="LGK216" s="516"/>
      <c r="LGL216" s="516"/>
      <c r="LGM216" s="516"/>
      <c r="LGN216" s="516"/>
      <c r="LGO216" s="516"/>
      <c r="LGP216" s="516"/>
      <c r="LGQ216" s="516"/>
      <c r="LGR216" s="516"/>
      <c r="LGS216" s="516"/>
      <c r="LGT216" s="516"/>
      <c r="LGU216" s="516"/>
      <c r="LGV216" s="516"/>
      <c r="LGW216" s="516"/>
      <c r="LGX216" s="516"/>
      <c r="LGY216" s="516"/>
      <c r="LGZ216" s="516"/>
      <c r="LHA216" s="516"/>
      <c r="LHB216" s="516"/>
      <c r="LHC216" s="516"/>
      <c r="LHD216" s="516"/>
      <c r="LHE216" s="516"/>
      <c r="LHF216" s="516"/>
      <c r="LHG216" s="516"/>
      <c r="LHH216" s="516"/>
      <c r="LHI216" s="516"/>
      <c r="LHJ216" s="516"/>
      <c r="LHK216" s="516"/>
      <c r="LHL216" s="516"/>
      <c r="LHM216" s="516"/>
      <c r="LHN216" s="516"/>
      <c r="LHO216" s="516"/>
      <c r="LHP216" s="516"/>
      <c r="LHQ216" s="516"/>
      <c r="LHR216" s="516"/>
      <c r="LHS216" s="516"/>
      <c r="LHT216" s="516"/>
      <c r="LHU216" s="516"/>
      <c r="LHV216" s="516"/>
      <c r="LHW216" s="516"/>
      <c r="LHX216" s="516"/>
      <c r="LHY216" s="516"/>
      <c r="LHZ216" s="516"/>
      <c r="LIA216" s="516"/>
      <c r="LIB216" s="516"/>
      <c r="LIC216" s="516"/>
      <c r="LID216" s="516"/>
      <c r="LIE216" s="516"/>
      <c r="LIF216" s="516"/>
      <c r="LIG216" s="516"/>
      <c r="LIH216" s="516"/>
      <c r="LII216" s="516"/>
      <c r="LIJ216" s="516"/>
      <c r="LIK216" s="516"/>
      <c r="LIL216" s="516"/>
      <c r="LIM216" s="516"/>
      <c r="LIN216" s="516"/>
      <c r="LIO216" s="516"/>
      <c r="LIP216" s="516"/>
      <c r="LIQ216" s="516"/>
      <c r="LIR216" s="516"/>
      <c r="LIS216" s="516"/>
      <c r="LIT216" s="516"/>
      <c r="LIU216" s="516"/>
      <c r="LIV216" s="516"/>
      <c r="LIW216" s="516"/>
      <c r="LIX216" s="516"/>
      <c r="LIY216" s="516"/>
      <c r="LIZ216" s="516"/>
      <c r="LJA216" s="516"/>
      <c r="LJB216" s="516"/>
      <c r="LJC216" s="516"/>
      <c r="LJD216" s="516"/>
      <c r="LJE216" s="516"/>
      <c r="LJF216" s="516"/>
      <c r="LJG216" s="516"/>
      <c r="LJH216" s="516"/>
      <c r="LJI216" s="516"/>
      <c r="LJJ216" s="516"/>
      <c r="LJK216" s="516"/>
      <c r="LJL216" s="516"/>
      <c r="LJM216" s="516"/>
      <c r="LJN216" s="516"/>
      <c r="LJO216" s="516"/>
      <c r="LJP216" s="516"/>
      <c r="LJQ216" s="516"/>
      <c r="LJR216" s="516"/>
      <c r="LJS216" s="516"/>
      <c r="LJT216" s="516"/>
      <c r="LJU216" s="516"/>
      <c r="LJV216" s="516"/>
      <c r="LJW216" s="516"/>
      <c r="LJX216" s="516"/>
      <c r="LJY216" s="516"/>
      <c r="LJZ216" s="516"/>
      <c r="LKA216" s="516"/>
      <c r="LKB216" s="516"/>
      <c r="LKC216" s="516"/>
      <c r="LKD216" s="516"/>
      <c r="LKE216" s="516"/>
      <c r="LKF216" s="516"/>
      <c r="LKG216" s="516"/>
      <c r="LKH216" s="516"/>
      <c r="LKI216" s="516"/>
      <c r="LKJ216" s="516"/>
      <c r="LKK216" s="516"/>
      <c r="LKL216" s="516"/>
      <c r="LKM216" s="516"/>
      <c r="LKN216" s="516"/>
      <c r="LKO216" s="516"/>
      <c r="LKP216" s="516"/>
      <c r="LKQ216" s="516"/>
      <c r="LKR216" s="516"/>
      <c r="LKS216" s="516"/>
      <c r="LKT216" s="516"/>
      <c r="LKU216" s="516"/>
      <c r="LKV216" s="516"/>
      <c r="LKW216" s="516"/>
      <c r="LKX216" s="516"/>
      <c r="LKY216" s="516"/>
      <c r="LKZ216" s="516"/>
      <c r="LLA216" s="516"/>
      <c r="LLB216" s="516"/>
      <c r="LLC216" s="516"/>
      <c r="LLD216" s="516"/>
      <c r="LLE216" s="516"/>
      <c r="LLF216" s="516"/>
      <c r="LLG216" s="516"/>
      <c r="LLH216" s="516"/>
      <c r="LLI216" s="516"/>
      <c r="LLJ216" s="516"/>
      <c r="LLK216" s="516"/>
      <c r="LLL216" s="516"/>
      <c r="LLM216" s="516"/>
      <c r="LLN216" s="516"/>
      <c r="LLO216" s="516"/>
      <c r="LLP216" s="516"/>
      <c r="LLQ216" s="516"/>
      <c r="LLR216" s="516"/>
      <c r="LLS216" s="516"/>
      <c r="LLT216" s="516"/>
      <c r="LLU216" s="516"/>
      <c r="LLV216" s="516"/>
      <c r="LLW216" s="516"/>
      <c r="LLX216" s="516"/>
      <c r="LLY216" s="516"/>
      <c r="LLZ216" s="516"/>
      <c r="LMA216" s="516"/>
      <c r="LMB216" s="516"/>
      <c r="LMC216" s="516"/>
      <c r="LMD216" s="516"/>
      <c r="LME216" s="516"/>
      <c r="LMF216" s="516"/>
      <c r="LMG216" s="516"/>
      <c r="LMH216" s="516"/>
      <c r="LMI216" s="516"/>
      <c r="LMJ216" s="516"/>
      <c r="LMK216" s="516"/>
      <c r="LML216" s="516"/>
      <c r="LMM216" s="516"/>
      <c r="LMN216" s="516"/>
      <c r="LMO216" s="516"/>
      <c r="LMP216" s="516"/>
      <c r="LMQ216" s="516"/>
      <c r="LMR216" s="516"/>
      <c r="LMS216" s="516"/>
      <c r="LMT216" s="516"/>
      <c r="LMU216" s="516"/>
      <c r="LMV216" s="516"/>
      <c r="LMW216" s="516"/>
      <c r="LMX216" s="516"/>
      <c r="LMY216" s="516"/>
      <c r="LMZ216" s="516"/>
      <c r="LNA216" s="516"/>
      <c r="LNB216" s="516"/>
      <c r="LNC216" s="516"/>
      <c r="LND216" s="516"/>
      <c r="LNE216" s="516"/>
      <c r="LNF216" s="516"/>
      <c r="LNG216" s="516"/>
      <c r="LNH216" s="516"/>
      <c r="LNI216" s="516"/>
      <c r="LNJ216" s="516"/>
      <c r="LNK216" s="516"/>
      <c r="LNL216" s="516"/>
      <c r="LNM216" s="516"/>
      <c r="LNN216" s="516"/>
      <c r="LNO216" s="516"/>
      <c r="LNP216" s="516"/>
      <c r="LNQ216" s="516"/>
      <c r="LNR216" s="516"/>
      <c r="LNS216" s="516"/>
      <c r="LNT216" s="516"/>
      <c r="LNU216" s="516"/>
      <c r="LNV216" s="516"/>
      <c r="LNW216" s="516"/>
      <c r="LNX216" s="516"/>
      <c r="LNY216" s="516"/>
      <c r="LNZ216" s="516"/>
      <c r="LOA216" s="516"/>
      <c r="LOB216" s="516"/>
      <c r="LOC216" s="516"/>
      <c r="LOD216" s="516"/>
      <c r="LOE216" s="516"/>
      <c r="LOF216" s="516"/>
      <c r="LOG216" s="516"/>
      <c r="LOH216" s="516"/>
      <c r="LOI216" s="516"/>
      <c r="LOJ216" s="516"/>
      <c r="LOK216" s="516"/>
      <c r="LOL216" s="516"/>
      <c r="LOM216" s="516"/>
      <c r="LON216" s="516"/>
      <c r="LOO216" s="516"/>
      <c r="LOP216" s="516"/>
      <c r="LOQ216" s="516"/>
      <c r="LOR216" s="516"/>
      <c r="LOS216" s="516"/>
      <c r="LOT216" s="516"/>
      <c r="LOU216" s="516"/>
      <c r="LOV216" s="516"/>
      <c r="LOW216" s="516"/>
      <c r="LOX216" s="516"/>
      <c r="LOY216" s="516"/>
      <c r="LOZ216" s="516"/>
      <c r="LPA216" s="516"/>
      <c r="LPB216" s="516"/>
      <c r="LPC216" s="516"/>
      <c r="LPD216" s="516"/>
      <c r="LPE216" s="516"/>
      <c r="LPF216" s="516"/>
      <c r="LPG216" s="516"/>
      <c r="LPH216" s="516"/>
      <c r="LPI216" s="516"/>
      <c r="LPJ216" s="516"/>
      <c r="LPK216" s="516"/>
      <c r="LPL216" s="516"/>
      <c r="LPM216" s="516"/>
      <c r="LPN216" s="516"/>
      <c r="LPO216" s="516"/>
      <c r="LPP216" s="516"/>
      <c r="LPQ216" s="516"/>
      <c r="LPR216" s="516"/>
      <c r="LPS216" s="516"/>
      <c r="LPT216" s="516"/>
      <c r="LPU216" s="516"/>
      <c r="LPV216" s="516"/>
      <c r="LPW216" s="516"/>
      <c r="LPX216" s="516"/>
      <c r="LPY216" s="516"/>
      <c r="LPZ216" s="516"/>
      <c r="LQA216" s="516"/>
      <c r="LQB216" s="516"/>
      <c r="LQC216" s="516"/>
      <c r="LQD216" s="516"/>
      <c r="LQE216" s="516"/>
      <c r="LQF216" s="516"/>
      <c r="LQG216" s="516"/>
      <c r="LQH216" s="516"/>
      <c r="LQI216" s="516"/>
      <c r="LQJ216" s="516"/>
      <c r="LQK216" s="516"/>
      <c r="LQL216" s="516"/>
      <c r="LQM216" s="516"/>
      <c r="LQN216" s="516"/>
      <c r="LQO216" s="516"/>
      <c r="LQP216" s="516"/>
      <c r="LQQ216" s="516"/>
      <c r="LQR216" s="516"/>
      <c r="LQS216" s="516"/>
      <c r="LQT216" s="516"/>
      <c r="LQU216" s="516"/>
      <c r="LQV216" s="516"/>
      <c r="LQW216" s="516"/>
      <c r="LQX216" s="516"/>
      <c r="LQY216" s="516"/>
      <c r="LQZ216" s="516"/>
      <c r="LRA216" s="516"/>
      <c r="LRB216" s="516"/>
      <c r="LRC216" s="516"/>
      <c r="LRD216" s="516"/>
      <c r="LRE216" s="516"/>
      <c r="LRF216" s="516"/>
      <c r="LRG216" s="516"/>
      <c r="LRH216" s="516"/>
      <c r="LRI216" s="516"/>
      <c r="LRJ216" s="516"/>
      <c r="LRK216" s="516"/>
      <c r="LRL216" s="516"/>
      <c r="LRM216" s="516"/>
      <c r="LRN216" s="516"/>
      <c r="LRO216" s="516"/>
      <c r="LRP216" s="516"/>
      <c r="LRQ216" s="516"/>
      <c r="LRR216" s="516"/>
      <c r="LRS216" s="516"/>
      <c r="LRT216" s="516"/>
      <c r="LRU216" s="516"/>
      <c r="LRV216" s="516"/>
      <c r="LRW216" s="516"/>
      <c r="LRX216" s="516"/>
      <c r="LRY216" s="516"/>
      <c r="LRZ216" s="516"/>
      <c r="LSA216" s="516"/>
      <c r="LSB216" s="516"/>
      <c r="LSC216" s="516"/>
      <c r="LSD216" s="516"/>
      <c r="LSE216" s="516"/>
      <c r="LSF216" s="516"/>
      <c r="LSG216" s="516"/>
      <c r="LSH216" s="516"/>
      <c r="LSI216" s="516"/>
      <c r="LSJ216" s="516"/>
      <c r="LSK216" s="516"/>
      <c r="LSL216" s="516"/>
      <c r="LSM216" s="516"/>
      <c r="LSN216" s="516"/>
      <c r="LSO216" s="516"/>
      <c r="LSP216" s="516"/>
      <c r="LSQ216" s="516"/>
      <c r="LSR216" s="516"/>
      <c r="LSS216" s="516"/>
      <c r="LST216" s="516"/>
      <c r="LSU216" s="516"/>
      <c r="LSV216" s="516"/>
      <c r="LSW216" s="516"/>
      <c r="LSX216" s="516"/>
      <c r="LSY216" s="516"/>
      <c r="LSZ216" s="516"/>
      <c r="LTA216" s="516"/>
      <c r="LTB216" s="516"/>
      <c r="LTC216" s="516"/>
      <c r="LTD216" s="516"/>
      <c r="LTE216" s="516"/>
      <c r="LTF216" s="516"/>
      <c r="LTG216" s="516"/>
      <c r="LTH216" s="516"/>
      <c r="LTI216" s="516"/>
      <c r="LTJ216" s="516"/>
      <c r="LTK216" s="516"/>
      <c r="LTL216" s="516"/>
      <c r="LTM216" s="516"/>
      <c r="LTN216" s="516"/>
      <c r="LTO216" s="516"/>
      <c r="LTP216" s="516"/>
      <c r="LTQ216" s="516"/>
      <c r="LTR216" s="516"/>
      <c r="LTS216" s="516"/>
      <c r="LTT216" s="516"/>
      <c r="LTU216" s="516"/>
      <c r="LTV216" s="516"/>
      <c r="LTW216" s="516"/>
      <c r="LTX216" s="516"/>
      <c r="LTY216" s="516"/>
      <c r="LTZ216" s="516"/>
      <c r="LUA216" s="516"/>
      <c r="LUB216" s="516"/>
      <c r="LUC216" s="516"/>
      <c r="LUD216" s="516"/>
      <c r="LUE216" s="516"/>
      <c r="LUF216" s="516"/>
      <c r="LUG216" s="516"/>
      <c r="LUH216" s="516"/>
      <c r="LUI216" s="516"/>
      <c r="LUJ216" s="516"/>
      <c r="LUK216" s="516"/>
      <c r="LUL216" s="516"/>
      <c r="LUM216" s="516"/>
      <c r="LUN216" s="516"/>
      <c r="LUO216" s="516"/>
      <c r="LUP216" s="516"/>
      <c r="LUQ216" s="516"/>
      <c r="LUR216" s="516"/>
      <c r="LUS216" s="516"/>
      <c r="LUT216" s="516"/>
      <c r="LUU216" s="516"/>
      <c r="LUV216" s="516"/>
      <c r="LUW216" s="516"/>
      <c r="LUX216" s="516"/>
      <c r="LUY216" s="516"/>
      <c r="LUZ216" s="516"/>
      <c r="LVA216" s="516"/>
      <c r="LVB216" s="516"/>
      <c r="LVC216" s="516"/>
      <c r="LVD216" s="516"/>
      <c r="LVE216" s="516"/>
      <c r="LVF216" s="516"/>
      <c r="LVG216" s="516"/>
      <c r="LVH216" s="516"/>
      <c r="LVI216" s="516"/>
      <c r="LVJ216" s="516"/>
      <c r="LVK216" s="516"/>
      <c r="LVL216" s="516"/>
      <c r="LVM216" s="516"/>
      <c r="LVN216" s="516"/>
      <c r="LVO216" s="516"/>
      <c r="LVP216" s="516"/>
      <c r="LVQ216" s="516"/>
      <c r="LVR216" s="516"/>
      <c r="LVS216" s="516"/>
      <c r="LVT216" s="516"/>
      <c r="LVU216" s="516"/>
      <c r="LVV216" s="516"/>
      <c r="LVW216" s="516"/>
      <c r="LVX216" s="516"/>
      <c r="LVY216" s="516"/>
      <c r="LVZ216" s="516"/>
      <c r="LWA216" s="516"/>
      <c r="LWB216" s="516"/>
      <c r="LWC216" s="516"/>
      <c r="LWD216" s="516"/>
      <c r="LWE216" s="516"/>
      <c r="LWF216" s="516"/>
      <c r="LWG216" s="516"/>
      <c r="LWH216" s="516"/>
      <c r="LWI216" s="516"/>
      <c r="LWJ216" s="516"/>
      <c r="LWK216" s="516"/>
      <c r="LWL216" s="516"/>
      <c r="LWM216" s="516"/>
      <c r="LWN216" s="516"/>
      <c r="LWO216" s="516"/>
      <c r="LWP216" s="516"/>
      <c r="LWQ216" s="516"/>
      <c r="LWR216" s="516"/>
      <c r="LWS216" s="516"/>
      <c r="LWT216" s="516"/>
      <c r="LWU216" s="516"/>
      <c r="LWV216" s="516"/>
      <c r="LWW216" s="516"/>
      <c r="LWX216" s="516"/>
      <c r="LWY216" s="516"/>
      <c r="LWZ216" s="516"/>
      <c r="LXA216" s="516"/>
      <c r="LXB216" s="516"/>
      <c r="LXC216" s="516"/>
      <c r="LXD216" s="516"/>
      <c r="LXE216" s="516"/>
      <c r="LXF216" s="516"/>
      <c r="LXG216" s="516"/>
      <c r="LXH216" s="516"/>
      <c r="LXI216" s="516"/>
      <c r="LXJ216" s="516"/>
      <c r="LXK216" s="516"/>
      <c r="LXL216" s="516"/>
      <c r="LXM216" s="516"/>
      <c r="LXN216" s="516"/>
      <c r="LXO216" s="516"/>
      <c r="LXP216" s="516"/>
      <c r="LXQ216" s="516"/>
      <c r="LXR216" s="516"/>
      <c r="LXS216" s="516"/>
      <c r="LXT216" s="516"/>
      <c r="LXU216" s="516"/>
      <c r="LXV216" s="516"/>
      <c r="LXW216" s="516"/>
      <c r="LXX216" s="516"/>
      <c r="LXY216" s="516"/>
      <c r="LXZ216" s="516"/>
      <c r="LYA216" s="516"/>
      <c r="LYB216" s="516"/>
      <c r="LYC216" s="516"/>
      <c r="LYD216" s="516"/>
      <c r="LYE216" s="516"/>
      <c r="LYF216" s="516"/>
      <c r="LYG216" s="516"/>
      <c r="LYH216" s="516"/>
      <c r="LYI216" s="516"/>
      <c r="LYJ216" s="516"/>
      <c r="LYK216" s="516"/>
      <c r="LYL216" s="516"/>
      <c r="LYM216" s="516"/>
      <c r="LYN216" s="516"/>
      <c r="LYO216" s="516"/>
      <c r="LYP216" s="516"/>
      <c r="LYQ216" s="516"/>
      <c r="LYR216" s="516"/>
      <c r="LYS216" s="516"/>
      <c r="LYT216" s="516"/>
      <c r="LYU216" s="516"/>
      <c r="LYV216" s="516"/>
      <c r="LYW216" s="516"/>
      <c r="LYX216" s="516"/>
      <c r="LYY216" s="516"/>
      <c r="LYZ216" s="516"/>
      <c r="LZA216" s="516"/>
      <c r="LZB216" s="516"/>
      <c r="LZC216" s="516"/>
      <c r="LZD216" s="516"/>
      <c r="LZE216" s="516"/>
      <c r="LZF216" s="516"/>
      <c r="LZG216" s="516"/>
      <c r="LZH216" s="516"/>
      <c r="LZI216" s="516"/>
      <c r="LZJ216" s="516"/>
      <c r="LZK216" s="516"/>
      <c r="LZL216" s="516"/>
      <c r="LZM216" s="516"/>
      <c r="LZN216" s="516"/>
      <c r="LZO216" s="516"/>
      <c r="LZP216" s="516"/>
      <c r="LZQ216" s="516"/>
      <c r="LZR216" s="516"/>
      <c r="LZS216" s="516"/>
      <c r="LZT216" s="516"/>
      <c r="LZU216" s="516"/>
      <c r="LZV216" s="516"/>
      <c r="LZW216" s="516"/>
      <c r="LZX216" s="516"/>
      <c r="LZY216" s="516"/>
      <c r="LZZ216" s="516"/>
      <c r="MAA216" s="516"/>
      <c r="MAB216" s="516"/>
      <c r="MAC216" s="516"/>
      <c r="MAD216" s="516"/>
      <c r="MAE216" s="516"/>
      <c r="MAF216" s="516"/>
      <c r="MAG216" s="516"/>
      <c r="MAH216" s="516"/>
      <c r="MAI216" s="516"/>
      <c r="MAJ216" s="516"/>
      <c r="MAK216" s="516"/>
      <c r="MAL216" s="516"/>
      <c r="MAM216" s="516"/>
      <c r="MAN216" s="516"/>
      <c r="MAO216" s="516"/>
      <c r="MAP216" s="516"/>
      <c r="MAQ216" s="516"/>
      <c r="MAR216" s="516"/>
      <c r="MAS216" s="516"/>
      <c r="MAT216" s="516"/>
      <c r="MAU216" s="516"/>
      <c r="MAV216" s="516"/>
      <c r="MAW216" s="516"/>
      <c r="MAX216" s="516"/>
      <c r="MAY216" s="516"/>
      <c r="MAZ216" s="516"/>
      <c r="MBA216" s="516"/>
      <c r="MBB216" s="516"/>
      <c r="MBC216" s="516"/>
      <c r="MBD216" s="516"/>
      <c r="MBE216" s="516"/>
      <c r="MBF216" s="516"/>
      <c r="MBG216" s="516"/>
      <c r="MBH216" s="516"/>
      <c r="MBI216" s="516"/>
      <c r="MBJ216" s="516"/>
      <c r="MBK216" s="516"/>
      <c r="MBL216" s="516"/>
      <c r="MBM216" s="516"/>
      <c r="MBN216" s="516"/>
      <c r="MBO216" s="516"/>
      <c r="MBP216" s="516"/>
      <c r="MBQ216" s="516"/>
      <c r="MBR216" s="516"/>
      <c r="MBS216" s="516"/>
      <c r="MBT216" s="516"/>
      <c r="MBU216" s="516"/>
      <c r="MBV216" s="516"/>
      <c r="MBW216" s="516"/>
      <c r="MBX216" s="516"/>
      <c r="MBY216" s="516"/>
      <c r="MBZ216" s="516"/>
      <c r="MCA216" s="516"/>
      <c r="MCB216" s="516"/>
      <c r="MCC216" s="516"/>
      <c r="MCD216" s="516"/>
      <c r="MCE216" s="516"/>
      <c r="MCF216" s="516"/>
      <c r="MCG216" s="516"/>
      <c r="MCH216" s="516"/>
      <c r="MCI216" s="516"/>
      <c r="MCJ216" s="516"/>
      <c r="MCK216" s="516"/>
      <c r="MCL216" s="516"/>
      <c r="MCM216" s="516"/>
      <c r="MCN216" s="516"/>
      <c r="MCO216" s="516"/>
      <c r="MCP216" s="516"/>
      <c r="MCQ216" s="516"/>
      <c r="MCR216" s="516"/>
      <c r="MCS216" s="516"/>
      <c r="MCT216" s="516"/>
      <c r="MCU216" s="516"/>
      <c r="MCV216" s="516"/>
      <c r="MCW216" s="516"/>
      <c r="MCX216" s="516"/>
      <c r="MCY216" s="516"/>
      <c r="MCZ216" s="516"/>
      <c r="MDA216" s="516"/>
      <c r="MDB216" s="516"/>
      <c r="MDC216" s="516"/>
      <c r="MDD216" s="516"/>
      <c r="MDE216" s="516"/>
      <c r="MDF216" s="516"/>
      <c r="MDG216" s="516"/>
      <c r="MDH216" s="516"/>
      <c r="MDI216" s="516"/>
      <c r="MDJ216" s="516"/>
      <c r="MDK216" s="516"/>
      <c r="MDL216" s="516"/>
      <c r="MDM216" s="516"/>
      <c r="MDN216" s="516"/>
      <c r="MDO216" s="516"/>
      <c r="MDP216" s="516"/>
      <c r="MDQ216" s="516"/>
      <c r="MDR216" s="516"/>
      <c r="MDS216" s="516"/>
      <c r="MDT216" s="516"/>
      <c r="MDU216" s="516"/>
      <c r="MDV216" s="516"/>
      <c r="MDW216" s="516"/>
      <c r="MDX216" s="516"/>
      <c r="MDY216" s="516"/>
      <c r="MDZ216" s="516"/>
      <c r="MEA216" s="516"/>
      <c r="MEB216" s="516"/>
      <c r="MEC216" s="516"/>
      <c r="MED216" s="516"/>
      <c r="MEE216" s="516"/>
      <c r="MEF216" s="516"/>
      <c r="MEG216" s="516"/>
      <c r="MEH216" s="516"/>
      <c r="MEI216" s="516"/>
      <c r="MEJ216" s="516"/>
      <c r="MEK216" s="516"/>
      <c r="MEL216" s="516"/>
      <c r="MEM216" s="516"/>
      <c r="MEN216" s="516"/>
      <c r="MEO216" s="516"/>
      <c r="MEP216" s="516"/>
      <c r="MEQ216" s="516"/>
      <c r="MER216" s="516"/>
      <c r="MES216" s="516"/>
      <c r="MET216" s="516"/>
      <c r="MEU216" s="516"/>
      <c r="MEV216" s="516"/>
      <c r="MEW216" s="516"/>
      <c r="MEX216" s="516"/>
      <c r="MEY216" s="516"/>
      <c r="MEZ216" s="516"/>
      <c r="MFA216" s="516"/>
      <c r="MFB216" s="516"/>
      <c r="MFC216" s="516"/>
      <c r="MFD216" s="516"/>
      <c r="MFE216" s="516"/>
      <c r="MFF216" s="516"/>
      <c r="MFG216" s="516"/>
      <c r="MFH216" s="516"/>
      <c r="MFI216" s="516"/>
      <c r="MFJ216" s="516"/>
      <c r="MFK216" s="516"/>
      <c r="MFL216" s="516"/>
      <c r="MFM216" s="516"/>
      <c r="MFN216" s="516"/>
      <c r="MFO216" s="516"/>
      <c r="MFP216" s="516"/>
      <c r="MFQ216" s="516"/>
      <c r="MFR216" s="516"/>
      <c r="MFS216" s="516"/>
      <c r="MFT216" s="516"/>
      <c r="MFU216" s="516"/>
      <c r="MFV216" s="516"/>
      <c r="MFW216" s="516"/>
      <c r="MFX216" s="516"/>
      <c r="MFY216" s="516"/>
      <c r="MFZ216" s="516"/>
      <c r="MGA216" s="516"/>
      <c r="MGB216" s="516"/>
      <c r="MGC216" s="516"/>
      <c r="MGD216" s="516"/>
      <c r="MGE216" s="516"/>
      <c r="MGF216" s="516"/>
      <c r="MGG216" s="516"/>
      <c r="MGH216" s="516"/>
      <c r="MGI216" s="516"/>
      <c r="MGJ216" s="516"/>
      <c r="MGK216" s="516"/>
      <c r="MGL216" s="516"/>
      <c r="MGM216" s="516"/>
      <c r="MGN216" s="516"/>
      <c r="MGO216" s="516"/>
      <c r="MGP216" s="516"/>
      <c r="MGQ216" s="516"/>
      <c r="MGR216" s="516"/>
      <c r="MGS216" s="516"/>
      <c r="MGT216" s="516"/>
      <c r="MGU216" s="516"/>
      <c r="MGV216" s="516"/>
      <c r="MGW216" s="516"/>
      <c r="MGX216" s="516"/>
      <c r="MGY216" s="516"/>
      <c r="MGZ216" s="516"/>
      <c r="MHA216" s="516"/>
      <c r="MHB216" s="516"/>
      <c r="MHC216" s="516"/>
      <c r="MHD216" s="516"/>
      <c r="MHE216" s="516"/>
      <c r="MHF216" s="516"/>
      <c r="MHG216" s="516"/>
      <c r="MHH216" s="516"/>
      <c r="MHI216" s="516"/>
      <c r="MHJ216" s="516"/>
      <c r="MHK216" s="516"/>
      <c r="MHL216" s="516"/>
      <c r="MHM216" s="516"/>
      <c r="MHN216" s="516"/>
      <c r="MHO216" s="516"/>
      <c r="MHP216" s="516"/>
      <c r="MHQ216" s="516"/>
      <c r="MHR216" s="516"/>
      <c r="MHS216" s="516"/>
      <c r="MHT216" s="516"/>
      <c r="MHU216" s="516"/>
      <c r="MHV216" s="516"/>
      <c r="MHW216" s="516"/>
      <c r="MHX216" s="516"/>
      <c r="MHY216" s="516"/>
      <c r="MHZ216" s="516"/>
      <c r="MIA216" s="516"/>
      <c r="MIB216" s="516"/>
      <c r="MIC216" s="516"/>
      <c r="MID216" s="516"/>
      <c r="MIE216" s="516"/>
      <c r="MIF216" s="516"/>
      <c r="MIG216" s="516"/>
      <c r="MIH216" s="516"/>
      <c r="MII216" s="516"/>
      <c r="MIJ216" s="516"/>
      <c r="MIK216" s="516"/>
      <c r="MIL216" s="516"/>
      <c r="MIM216" s="516"/>
      <c r="MIN216" s="516"/>
      <c r="MIO216" s="516"/>
      <c r="MIP216" s="516"/>
      <c r="MIQ216" s="516"/>
      <c r="MIR216" s="516"/>
      <c r="MIS216" s="516"/>
      <c r="MIT216" s="516"/>
      <c r="MIU216" s="516"/>
      <c r="MIV216" s="516"/>
      <c r="MIW216" s="516"/>
      <c r="MIX216" s="516"/>
      <c r="MIY216" s="516"/>
      <c r="MIZ216" s="516"/>
      <c r="MJA216" s="516"/>
      <c r="MJB216" s="516"/>
      <c r="MJC216" s="516"/>
      <c r="MJD216" s="516"/>
      <c r="MJE216" s="516"/>
      <c r="MJF216" s="516"/>
      <c r="MJG216" s="516"/>
      <c r="MJH216" s="516"/>
      <c r="MJI216" s="516"/>
      <c r="MJJ216" s="516"/>
      <c r="MJK216" s="516"/>
      <c r="MJL216" s="516"/>
      <c r="MJM216" s="516"/>
      <c r="MJN216" s="516"/>
      <c r="MJO216" s="516"/>
      <c r="MJP216" s="516"/>
      <c r="MJQ216" s="516"/>
      <c r="MJR216" s="516"/>
      <c r="MJS216" s="516"/>
      <c r="MJT216" s="516"/>
      <c r="MJU216" s="516"/>
      <c r="MJV216" s="516"/>
      <c r="MJW216" s="516"/>
      <c r="MJX216" s="516"/>
      <c r="MJY216" s="516"/>
      <c r="MJZ216" s="516"/>
      <c r="MKA216" s="516"/>
      <c r="MKB216" s="516"/>
      <c r="MKC216" s="516"/>
      <c r="MKD216" s="516"/>
      <c r="MKE216" s="516"/>
      <c r="MKF216" s="516"/>
      <c r="MKG216" s="516"/>
      <c r="MKH216" s="516"/>
      <c r="MKI216" s="516"/>
      <c r="MKJ216" s="516"/>
      <c r="MKK216" s="516"/>
      <c r="MKL216" s="516"/>
      <c r="MKM216" s="516"/>
      <c r="MKN216" s="516"/>
      <c r="MKO216" s="516"/>
      <c r="MKP216" s="516"/>
      <c r="MKQ216" s="516"/>
      <c r="MKR216" s="516"/>
      <c r="MKS216" s="516"/>
      <c r="MKT216" s="516"/>
      <c r="MKU216" s="516"/>
      <c r="MKV216" s="516"/>
      <c r="MKW216" s="516"/>
      <c r="MKX216" s="516"/>
      <c r="MKY216" s="516"/>
      <c r="MKZ216" s="516"/>
      <c r="MLA216" s="516"/>
      <c r="MLB216" s="516"/>
      <c r="MLC216" s="516"/>
      <c r="MLD216" s="516"/>
      <c r="MLE216" s="516"/>
      <c r="MLF216" s="516"/>
      <c r="MLG216" s="516"/>
      <c r="MLH216" s="516"/>
      <c r="MLI216" s="516"/>
      <c r="MLJ216" s="516"/>
      <c r="MLK216" s="516"/>
      <c r="MLL216" s="516"/>
      <c r="MLM216" s="516"/>
      <c r="MLN216" s="516"/>
      <c r="MLO216" s="516"/>
      <c r="MLP216" s="516"/>
      <c r="MLQ216" s="516"/>
      <c r="MLR216" s="516"/>
      <c r="MLS216" s="516"/>
      <c r="MLT216" s="516"/>
      <c r="MLU216" s="516"/>
      <c r="MLV216" s="516"/>
      <c r="MLW216" s="516"/>
      <c r="MLX216" s="516"/>
      <c r="MLY216" s="516"/>
      <c r="MLZ216" s="516"/>
      <c r="MMA216" s="516"/>
      <c r="MMB216" s="516"/>
      <c r="MMC216" s="516"/>
      <c r="MMD216" s="516"/>
      <c r="MME216" s="516"/>
      <c r="MMF216" s="516"/>
      <c r="MMG216" s="516"/>
      <c r="MMH216" s="516"/>
      <c r="MMI216" s="516"/>
      <c r="MMJ216" s="516"/>
      <c r="MMK216" s="516"/>
      <c r="MML216" s="516"/>
      <c r="MMM216" s="516"/>
      <c r="MMN216" s="516"/>
      <c r="MMO216" s="516"/>
      <c r="MMP216" s="516"/>
      <c r="MMQ216" s="516"/>
      <c r="MMR216" s="516"/>
      <c r="MMS216" s="516"/>
      <c r="MMT216" s="516"/>
      <c r="MMU216" s="516"/>
      <c r="MMV216" s="516"/>
      <c r="MMW216" s="516"/>
      <c r="MMX216" s="516"/>
      <c r="MMY216" s="516"/>
      <c r="MMZ216" s="516"/>
      <c r="MNA216" s="516"/>
      <c r="MNB216" s="516"/>
      <c r="MNC216" s="516"/>
      <c r="MND216" s="516"/>
      <c r="MNE216" s="516"/>
      <c r="MNF216" s="516"/>
      <c r="MNG216" s="516"/>
      <c r="MNH216" s="516"/>
      <c r="MNI216" s="516"/>
      <c r="MNJ216" s="516"/>
      <c r="MNK216" s="516"/>
      <c r="MNL216" s="516"/>
      <c r="MNM216" s="516"/>
      <c r="MNN216" s="516"/>
      <c r="MNO216" s="516"/>
      <c r="MNP216" s="516"/>
      <c r="MNQ216" s="516"/>
      <c r="MNR216" s="516"/>
      <c r="MNS216" s="516"/>
      <c r="MNT216" s="516"/>
      <c r="MNU216" s="516"/>
      <c r="MNV216" s="516"/>
      <c r="MNW216" s="516"/>
      <c r="MNX216" s="516"/>
      <c r="MNY216" s="516"/>
      <c r="MNZ216" s="516"/>
      <c r="MOA216" s="516"/>
      <c r="MOB216" s="516"/>
      <c r="MOC216" s="516"/>
      <c r="MOD216" s="516"/>
      <c r="MOE216" s="516"/>
      <c r="MOF216" s="516"/>
      <c r="MOG216" s="516"/>
      <c r="MOH216" s="516"/>
      <c r="MOI216" s="516"/>
      <c r="MOJ216" s="516"/>
      <c r="MOK216" s="516"/>
      <c r="MOL216" s="516"/>
      <c r="MOM216" s="516"/>
      <c r="MON216" s="516"/>
      <c r="MOO216" s="516"/>
      <c r="MOP216" s="516"/>
      <c r="MOQ216" s="516"/>
      <c r="MOR216" s="516"/>
      <c r="MOS216" s="516"/>
      <c r="MOT216" s="516"/>
      <c r="MOU216" s="516"/>
      <c r="MOV216" s="516"/>
      <c r="MOW216" s="516"/>
      <c r="MOX216" s="516"/>
      <c r="MOY216" s="516"/>
      <c r="MOZ216" s="516"/>
      <c r="MPA216" s="516"/>
      <c r="MPB216" s="516"/>
      <c r="MPC216" s="516"/>
      <c r="MPD216" s="516"/>
      <c r="MPE216" s="516"/>
      <c r="MPF216" s="516"/>
      <c r="MPG216" s="516"/>
      <c r="MPH216" s="516"/>
      <c r="MPI216" s="516"/>
      <c r="MPJ216" s="516"/>
      <c r="MPK216" s="516"/>
      <c r="MPL216" s="516"/>
      <c r="MPM216" s="516"/>
      <c r="MPN216" s="516"/>
      <c r="MPO216" s="516"/>
      <c r="MPP216" s="516"/>
      <c r="MPQ216" s="516"/>
      <c r="MPR216" s="516"/>
      <c r="MPS216" s="516"/>
      <c r="MPT216" s="516"/>
      <c r="MPU216" s="516"/>
      <c r="MPV216" s="516"/>
      <c r="MPW216" s="516"/>
      <c r="MPX216" s="516"/>
      <c r="MPY216" s="516"/>
      <c r="MPZ216" s="516"/>
      <c r="MQA216" s="516"/>
      <c r="MQB216" s="516"/>
      <c r="MQC216" s="516"/>
      <c r="MQD216" s="516"/>
      <c r="MQE216" s="516"/>
      <c r="MQF216" s="516"/>
      <c r="MQG216" s="516"/>
      <c r="MQH216" s="516"/>
      <c r="MQI216" s="516"/>
      <c r="MQJ216" s="516"/>
      <c r="MQK216" s="516"/>
      <c r="MQL216" s="516"/>
      <c r="MQM216" s="516"/>
      <c r="MQN216" s="516"/>
      <c r="MQO216" s="516"/>
      <c r="MQP216" s="516"/>
      <c r="MQQ216" s="516"/>
      <c r="MQR216" s="516"/>
      <c r="MQS216" s="516"/>
      <c r="MQT216" s="516"/>
      <c r="MQU216" s="516"/>
      <c r="MQV216" s="516"/>
      <c r="MQW216" s="516"/>
      <c r="MQX216" s="516"/>
      <c r="MQY216" s="516"/>
      <c r="MQZ216" s="516"/>
      <c r="MRA216" s="516"/>
      <c r="MRB216" s="516"/>
      <c r="MRC216" s="516"/>
      <c r="MRD216" s="516"/>
      <c r="MRE216" s="516"/>
      <c r="MRF216" s="516"/>
      <c r="MRG216" s="516"/>
      <c r="MRH216" s="516"/>
      <c r="MRI216" s="516"/>
      <c r="MRJ216" s="516"/>
      <c r="MRK216" s="516"/>
      <c r="MRL216" s="516"/>
      <c r="MRM216" s="516"/>
      <c r="MRN216" s="516"/>
      <c r="MRO216" s="516"/>
      <c r="MRP216" s="516"/>
      <c r="MRQ216" s="516"/>
      <c r="MRR216" s="516"/>
      <c r="MRS216" s="516"/>
      <c r="MRT216" s="516"/>
      <c r="MRU216" s="516"/>
      <c r="MRV216" s="516"/>
      <c r="MRW216" s="516"/>
      <c r="MRX216" s="516"/>
      <c r="MRY216" s="516"/>
      <c r="MRZ216" s="516"/>
      <c r="MSA216" s="516"/>
      <c r="MSB216" s="516"/>
      <c r="MSC216" s="516"/>
      <c r="MSD216" s="516"/>
      <c r="MSE216" s="516"/>
      <c r="MSF216" s="516"/>
      <c r="MSG216" s="516"/>
      <c r="MSH216" s="516"/>
      <c r="MSI216" s="516"/>
      <c r="MSJ216" s="516"/>
      <c r="MSK216" s="516"/>
      <c r="MSL216" s="516"/>
      <c r="MSM216" s="516"/>
      <c r="MSN216" s="516"/>
      <c r="MSO216" s="516"/>
      <c r="MSP216" s="516"/>
      <c r="MSQ216" s="516"/>
      <c r="MSR216" s="516"/>
      <c r="MSS216" s="516"/>
      <c r="MST216" s="516"/>
      <c r="MSU216" s="516"/>
      <c r="MSV216" s="516"/>
      <c r="MSW216" s="516"/>
      <c r="MSX216" s="516"/>
      <c r="MSY216" s="516"/>
      <c r="MSZ216" s="516"/>
      <c r="MTA216" s="516"/>
      <c r="MTB216" s="516"/>
      <c r="MTC216" s="516"/>
      <c r="MTD216" s="516"/>
      <c r="MTE216" s="516"/>
      <c r="MTF216" s="516"/>
      <c r="MTG216" s="516"/>
      <c r="MTH216" s="516"/>
      <c r="MTI216" s="516"/>
      <c r="MTJ216" s="516"/>
      <c r="MTK216" s="516"/>
      <c r="MTL216" s="516"/>
      <c r="MTM216" s="516"/>
      <c r="MTN216" s="516"/>
      <c r="MTO216" s="516"/>
      <c r="MTP216" s="516"/>
      <c r="MTQ216" s="516"/>
      <c r="MTR216" s="516"/>
      <c r="MTS216" s="516"/>
      <c r="MTT216" s="516"/>
      <c r="MTU216" s="516"/>
      <c r="MTV216" s="516"/>
      <c r="MTW216" s="516"/>
      <c r="MTX216" s="516"/>
      <c r="MTY216" s="516"/>
      <c r="MTZ216" s="516"/>
      <c r="MUA216" s="516"/>
      <c r="MUB216" s="516"/>
      <c r="MUC216" s="516"/>
      <c r="MUD216" s="516"/>
      <c r="MUE216" s="516"/>
      <c r="MUF216" s="516"/>
      <c r="MUG216" s="516"/>
      <c r="MUH216" s="516"/>
      <c r="MUI216" s="516"/>
      <c r="MUJ216" s="516"/>
      <c r="MUK216" s="516"/>
      <c r="MUL216" s="516"/>
      <c r="MUM216" s="516"/>
      <c r="MUN216" s="516"/>
      <c r="MUO216" s="516"/>
      <c r="MUP216" s="516"/>
      <c r="MUQ216" s="516"/>
      <c r="MUR216" s="516"/>
      <c r="MUS216" s="516"/>
      <c r="MUT216" s="516"/>
      <c r="MUU216" s="516"/>
      <c r="MUV216" s="516"/>
      <c r="MUW216" s="516"/>
      <c r="MUX216" s="516"/>
      <c r="MUY216" s="516"/>
      <c r="MUZ216" s="516"/>
      <c r="MVA216" s="516"/>
      <c r="MVB216" s="516"/>
      <c r="MVC216" s="516"/>
      <c r="MVD216" s="516"/>
      <c r="MVE216" s="516"/>
      <c r="MVF216" s="516"/>
      <c r="MVG216" s="516"/>
      <c r="MVH216" s="516"/>
      <c r="MVI216" s="516"/>
      <c r="MVJ216" s="516"/>
      <c r="MVK216" s="516"/>
      <c r="MVL216" s="516"/>
      <c r="MVM216" s="516"/>
      <c r="MVN216" s="516"/>
      <c r="MVO216" s="516"/>
      <c r="MVP216" s="516"/>
      <c r="MVQ216" s="516"/>
      <c r="MVR216" s="516"/>
      <c r="MVS216" s="516"/>
      <c r="MVT216" s="516"/>
      <c r="MVU216" s="516"/>
      <c r="MVV216" s="516"/>
      <c r="MVW216" s="516"/>
      <c r="MVX216" s="516"/>
      <c r="MVY216" s="516"/>
      <c r="MVZ216" s="516"/>
      <c r="MWA216" s="516"/>
      <c r="MWB216" s="516"/>
      <c r="MWC216" s="516"/>
      <c r="MWD216" s="516"/>
      <c r="MWE216" s="516"/>
      <c r="MWF216" s="516"/>
      <c r="MWG216" s="516"/>
      <c r="MWH216" s="516"/>
      <c r="MWI216" s="516"/>
      <c r="MWJ216" s="516"/>
      <c r="MWK216" s="516"/>
      <c r="MWL216" s="516"/>
      <c r="MWM216" s="516"/>
      <c r="MWN216" s="516"/>
      <c r="MWO216" s="516"/>
      <c r="MWP216" s="516"/>
      <c r="MWQ216" s="516"/>
      <c r="MWR216" s="516"/>
      <c r="MWS216" s="516"/>
      <c r="MWT216" s="516"/>
      <c r="MWU216" s="516"/>
      <c r="MWV216" s="516"/>
      <c r="MWW216" s="516"/>
      <c r="MWX216" s="516"/>
      <c r="MWY216" s="516"/>
      <c r="MWZ216" s="516"/>
      <c r="MXA216" s="516"/>
      <c r="MXB216" s="516"/>
      <c r="MXC216" s="516"/>
      <c r="MXD216" s="516"/>
      <c r="MXE216" s="516"/>
      <c r="MXF216" s="516"/>
      <c r="MXG216" s="516"/>
      <c r="MXH216" s="516"/>
      <c r="MXI216" s="516"/>
      <c r="MXJ216" s="516"/>
      <c r="MXK216" s="516"/>
      <c r="MXL216" s="516"/>
      <c r="MXM216" s="516"/>
      <c r="MXN216" s="516"/>
      <c r="MXO216" s="516"/>
      <c r="MXP216" s="516"/>
      <c r="MXQ216" s="516"/>
      <c r="MXR216" s="516"/>
      <c r="MXS216" s="516"/>
      <c r="MXT216" s="516"/>
      <c r="MXU216" s="516"/>
      <c r="MXV216" s="516"/>
      <c r="MXW216" s="516"/>
      <c r="MXX216" s="516"/>
      <c r="MXY216" s="516"/>
      <c r="MXZ216" s="516"/>
      <c r="MYA216" s="516"/>
      <c r="MYB216" s="516"/>
      <c r="MYC216" s="516"/>
      <c r="MYD216" s="516"/>
      <c r="MYE216" s="516"/>
      <c r="MYF216" s="516"/>
      <c r="MYG216" s="516"/>
      <c r="MYH216" s="516"/>
      <c r="MYI216" s="516"/>
      <c r="MYJ216" s="516"/>
      <c r="MYK216" s="516"/>
      <c r="MYL216" s="516"/>
      <c r="MYM216" s="516"/>
      <c r="MYN216" s="516"/>
      <c r="MYO216" s="516"/>
      <c r="MYP216" s="516"/>
      <c r="MYQ216" s="516"/>
      <c r="MYR216" s="516"/>
      <c r="MYS216" s="516"/>
      <c r="MYT216" s="516"/>
      <c r="MYU216" s="516"/>
      <c r="MYV216" s="516"/>
      <c r="MYW216" s="516"/>
      <c r="MYX216" s="516"/>
      <c r="MYY216" s="516"/>
      <c r="MYZ216" s="516"/>
      <c r="MZA216" s="516"/>
      <c r="MZB216" s="516"/>
      <c r="MZC216" s="516"/>
      <c r="MZD216" s="516"/>
      <c r="MZE216" s="516"/>
      <c r="MZF216" s="516"/>
      <c r="MZG216" s="516"/>
      <c r="MZH216" s="516"/>
      <c r="MZI216" s="516"/>
      <c r="MZJ216" s="516"/>
      <c r="MZK216" s="516"/>
      <c r="MZL216" s="516"/>
      <c r="MZM216" s="516"/>
      <c r="MZN216" s="516"/>
      <c r="MZO216" s="516"/>
      <c r="MZP216" s="516"/>
      <c r="MZQ216" s="516"/>
      <c r="MZR216" s="516"/>
      <c r="MZS216" s="516"/>
      <c r="MZT216" s="516"/>
      <c r="MZU216" s="516"/>
      <c r="MZV216" s="516"/>
      <c r="MZW216" s="516"/>
      <c r="MZX216" s="516"/>
      <c r="MZY216" s="516"/>
      <c r="MZZ216" s="516"/>
      <c r="NAA216" s="516"/>
      <c r="NAB216" s="516"/>
      <c r="NAC216" s="516"/>
      <c r="NAD216" s="516"/>
      <c r="NAE216" s="516"/>
      <c r="NAF216" s="516"/>
      <c r="NAG216" s="516"/>
      <c r="NAH216" s="516"/>
      <c r="NAI216" s="516"/>
      <c r="NAJ216" s="516"/>
      <c r="NAK216" s="516"/>
      <c r="NAL216" s="516"/>
      <c r="NAM216" s="516"/>
      <c r="NAN216" s="516"/>
      <c r="NAO216" s="516"/>
      <c r="NAP216" s="516"/>
      <c r="NAQ216" s="516"/>
      <c r="NAR216" s="516"/>
      <c r="NAS216" s="516"/>
      <c r="NAT216" s="516"/>
      <c r="NAU216" s="516"/>
      <c r="NAV216" s="516"/>
      <c r="NAW216" s="516"/>
      <c r="NAX216" s="516"/>
      <c r="NAY216" s="516"/>
      <c r="NAZ216" s="516"/>
      <c r="NBA216" s="516"/>
      <c r="NBB216" s="516"/>
      <c r="NBC216" s="516"/>
      <c r="NBD216" s="516"/>
      <c r="NBE216" s="516"/>
      <c r="NBF216" s="516"/>
      <c r="NBG216" s="516"/>
      <c r="NBH216" s="516"/>
      <c r="NBI216" s="516"/>
      <c r="NBJ216" s="516"/>
      <c r="NBK216" s="516"/>
      <c r="NBL216" s="516"/>
      <c r="NBM216" s="516"/>
      <c r="NBN216" s="516"/>
      <c r="NBO216" s="516"/>
      <c r="NBP216" s="516"/>
      <c r="NBQ216" s="516"/>
      <c r="NBR216" s="516"/>
      <c r="NBS216" s="516"/>
      <c r="NBT216" s="516"/>
      <c r="NBU216" s="516"/>
      <c r="NBV216" s="516"/>
      <c r="NBW216" s="516"/>
      <c r="NBX216" s="516"/>
      <c r="NBY216" s="516"/>
      <c r="NBZ216" s="516"/>
      <c r="NCA216" s="516"/>
      <c r="NCB216" s="516"/>
      <c r="NCC216" s="516"/>
      <c r="NCD216" s="516"/>
      <c r="NCE216" s="516"/>
      <c r="NCF216" s="516"/>
      <c r="NCG216" s="516"/>
      <c r="NCH216" s="516"/>
      <c r="NCI216" s="516"/>
      <c r="NCJ216" s="516"/>
      <c r="NCK216" s="516"/>
      <c r="NCL216" s="516"/>
      <c r="NCM216" s="516"/>
      <c r="NCN216" s="516"/>
      <c r="NCO216" s="516"/>
      <c r="NCP216" s="516"/>
      <c r="NCQ216" s="516"/>
      <c r="NCR216" s="516"/>
      <c r="NCS216" s="516"/>
      <c r="NCT216" s="516"/>
      <c r="NCU216" s="516"/>
      <c r="NCV216" s="516"/>
      <c r="NCW216" s="516"/>
      <c r="NCX216" s="516"/>
      <c r="NCY216" s="516"/>
      <c r="NCZ216" s="516"/>
      <c r="NDA216" s="516"/>
      <c r="NDB216" s="516"/>
      <c r="NDC216" s="516"/>
      <c r="NDD216" s="516"/>
      <c r="NDE216" s="516"/>
      <c r="NDF216" s="516"/>
      <c r="NDG216" s="516"/>
      <c r="NDH216" s="516"/>
      <c r="NDI216" s="516"/>
      <c r="NDJ216" s="516"/>
      <c r="NDK216" s="516"/>
      <c r="NDL216" s="516"/>
      <c r="NDM216" s="516"/>
      <c r="NDN216" s="516"/>
      <c r="NDO216" s="516"/>
      <c r="NDP216" s="516"/>
      <c r="NDQ216" s="516"/>
      <c r="NDR216" s="516"/>
      <c r="NDS216" s="516"/>
      <c r="NDT216" s="516"/>
      <c r="NDU216" s="516"/>
      <c r="NDV216" s="516"/>
      <c r="NDW216" s="516"/>
      <c r="NDX216" s="516"/>
      <c r="NDY216" s="516"/>
      <c r="NDZ216" s="516"/>
      <c r="NEA216" s="516"/>
      <c r="NEB216" s="516"/>
      <c r="NEC216" s="516"/>
      <c r="NED216" s="516"/>
      <c r="NEE216" s="516"/>
      <c r="NEF216" s="516"/>
      <c r="NEG216" s="516"/>
      <c r="NEH216" s="516"/>
      <c r="NEI216" s="516"/>
      <c r="NEJ216" s="516"/>
      <c r="NEK216" s="516"/>
      <c r="NEL216" s="516"/>
      <c r="NEM216" s="516"/>
      <c r="NEN216" s="516"/>
      <c r="NEO216" s="516"/>
      <c r="NEP216" s="516"/>
      <c r="NEQ216" s="516"/>
      <c r="NER216" s="516"/>
      <c r="NES216" s="516"/>
      <c r="NET216" s="516"/>
      <c r="NEU216" s="516"/>
      <c r="NEV216" s="516"/>
      <c r="NEW216" s="516"/>
      <c r="NEX216" s="516"/>
      <c r="NEY216" s="516"/>
      <c r="NEZ216" s="516"/>
      <c r="NFA216" s="516"/>
      <c r="NFB216" s="516"/>
      <c r="NFC216" s="516"/>
      <c r="NFD216" s="516"/>
      <c r="NFE216" s="516"/>
      <c r="NFF216" s="516"/>
      <c r="NFG216" s="516"/>
      <c r="NFH216" s="516"/>
      <c r="NFI216" s="516"/>
      <c r="NFJ216" s="516"/>
      <c r="NFK216" s="516"/>
      <c r="NFL216" s="516"/>
      <c r="NFM216" s="516"/>
      <c r="NFN216" s="516"/>
      <c r="NFO216" s="516"/>
      <c r="NFP216" s="516"/>
      <c r="NFQ216" s="516"/>
      <c r="NFR216" s="516"/>
      <c r="NFS216" s="516"/>
      <c r="NFT216" s="516"/>
      <c r="NFU216" s="516"/>
      <c r="NFV216" s="516"/>
      <c r="NFW216" s="516"/>
      <c r="NFX216" s="516"/>
      <c r="NFY216" s="516"/>
      <c r="NFZ216" s="516"/>
      <c r="NGA216" s="516"/>
      <c r="NGB216" s="516"/>
      <c r="NGC216" s="516"/>
      <c r="NGD216" s="516"/>
      <c r="NGE216" s="516"/>
      <c r="NGF216" s="516"/>
      <c r="NGG216" s="516"/>
      <c r="NGH216" s="516"/>
      <c r="NGI216" s="516"/>
      <c r="NGJ216" s="516"/>
      <c r="NGK216" s="516"/>
      <c r="NGL216" s="516"/>
      <c r="NGM216" s="516"/>
      <c r="NGN216" s="516"/>
      <c r="NGO216" s="516"/>
      <c r="NGP216" s="516"/>
      <c r="NGQ216" s="516"/>
      <c r="NGR216" s="516"/>
      <c r="NGS216" s="516"/>
      <c r="NGT216" s="516"/>
      <c r="NGU216" s="516"/>
      <c r="NGV216" s="516"/>
      <c r="NGW216" s="516"/>
      <c r="NGX216" s="516"/>
      <c r="NGY216" s="516"/>
      <c r="NGZ216" s="516"/>
      <c r="NHA216" s="516"/>
      <c r="NHB216" s="516"/>
      <c r="NHC216" s="516"/>
      <c r="NHD216" s="516"/>
      <c r="NHE216" s="516"/>
      <c r="NHF216" s="516"/>
      <c r="NHG216" s="516"/>
      <c r="NHH216" s="516"/>
      <c r="NHI216" s="516"/>
      <c r="NHJ216" s="516"/>
      <c r="NHK216" s="516"/>
      <c r="NHL216" s="516"/>
      <c r="NHM216" s="516"/>
      <c r="NHN216" s="516"/>
      <c r="NHO216" s="516"/>
      <c r="NHP216" s="516"/>
      <c r="NHQ216" s="516"/>
      <c r="NHR216" s="516"/>
      <c r="NHS216" s="516"/>
      <c r="NHT216" s="516"/>
      <c r="NHU216" s="516"/>
      <c r="NHV216" s="516"/>
      <c r="NHW216" s="516"/>
      <c r="NHX216" s="516"/>
      <c r="NHY216" s="516"/>
      <c r="NHZ216" s="516"/>
      <c r="NIA216" s="516"/>
      <c r="NIB216" s="516"/>
      <c r="NIC216" s="516"/>
      <c r="NID216" s="516"/>
      <c r="NIE216" s="516"/>
      <c r="NIF216" s="516"/>
      <c r="NIG216" s="516"/>
      <c r="NIH216" s="516"/>
      <c r="NII216" s="516"/>
      <c r="NIJ216" s="516"/>
      <c r="NIK216" s="516"/>
      <c r="NIL216" s="516"/>
      <c r="NIM216" s="516"/>
      <c r="NIN216" s="516"/>
      <c r="NIO216" s="516"/>
      <c r="NIP216" s="516"/>
      <c r="NIQ216" s="516"/>
      <c r="NIR216" s="516"/>
      <c r="NIS216" s="516"/>
      <c r="NIT216" s="516"/>
      <c r="NIU216" s="516"/>
      <c r="NIV216" s="516"/>
      <c r="NIW216" s="516"/>
      <c r="NIX216" s="516"/>
      <c r="NIY216" s="516"/>
      <c r="NIZ216" s="516"/>
      <c r="NJA216" s="516"/>
      <c r="NJB216" s="516"/>
      <c r="NJC216" s="516"/>
      <c r="NJD216" s="516"/>
      <c r="NJE216" s="516"/>
      <c r="NJF216" s="516"/>
      <c r="NJG216" s="516"/>
      <c r="NJH216" s="516"/>
      <c r="NJI216" s="516"/>
      <c r="NJJ216" s="516"/>
      <c r="NJK216" s="516"/>
      <c r="NJL216" s="516"/>
      <c r="NJM216" s="516"/>
      <c r="NJN216" s="516"/>
      <c r="NJO216" s="516"/>
      <c r="NJP216" s="516"/>
      <c r="NJQ216" s="516"/>
      <c r="NJR216" s="516"/>
      <c r="NJS216" s="516"/>
      <c r="NJT216" s="516"/>
      <c r="NJU216" s="516"/>
      <c r="NJV216" s="516"/>
      <c r="NJW216" s="516"/>
      <c r="NJX216" s="516"/>
      <c r="NJY216" s="516"/>
      <c r="NJZ216" s="516"/>
      <c r="NKA216" s="516"/>
      <c r="NKB216" s="516"/>
      <c r="NKC216" s="516"/>
      <c r="NKD216" s="516"/>
      <c r="NKE216" s="516"/>
      <c r="NKF216" s="516"/>
      <c r="NKG216" s="516"/>
      <c r="NKH216" s="516"/>
      <c r="NKI216" s="516"/>
      <c r="NKJ216" s="516"/>
      <c r="NKK216" s="516"/>
      <c r="NKL216" s="516"/>
      <c r="NKM216" s="516"/>
      <c r="NKN216" s="516"/>
      <c r="NKO216" s="516"/>
      <c r="NKP216" s="516"/>
      <c r="NKQ216" s="516"/>
      <c r="NKR216" s="516"/>
      <c r="NKS216" s="516"/>
      <c r="NKT216" s="516"/>
      <c r="NKU216" s="516"/>
      <c r="NKV216" s="516"/>
      <c r="NKW216" s="516"/>
      <c r="NKX216" s="516"/>
      <c r="NKY216" s="516"/>
      <c r="NKZ216" s="516"/>
      <c r="NLA216" s="516"/>
      <c r="NLB216" s="516"/>
      <c r="NLC216" s="516"/>
      <c r="NLD216" s="516"/>
      <c r="NLE216" s="516"/>
      <c r="NLF216" s="516"/>
      <c r="NLG216" s="516"/>
      <c r="NLH216" s="516"/>
      <c r="NLI216" s="516"/>
      <c r="NLJ216" s="516"/>
      <c r="NLK216" s="516"/>
      <c r="NLL216" s="516"/>
      <c r="NLM216" s="516"/>
      <c r="NLN216" s="516"/>
      <c r="NLO216" s="516"/>
      <c r="NLP216" s="516"/>
      <c r="NLQ216" s="516"/>
      <c r="NLR216" s="516"/>
      <c r="NLS216" s="516"/>
      <c r="NLT216" s="516"/>
      <c r="NLU216" s="516"/>
      <c r="NLV216" s="516"/>
      <c r="NLW216" s="516"/>
      <c r="NLX216" s="516"/>
      <c r="NLY216" s="516"/>
      <c r="NLZ216" s="516"/>
      <c r="NMA216" s="516"/>
      <c r="NMB216" s="516"/>
      <c r="NMC216" s="516"/>
      <c r="NMD216" s="516"/>
      <c r="NME216" s="516"/>
      <c r="NMF216" s="516"/>
      <c r="NMG216" s="516"/>
      <c r="NMH216" s="516"/>
      <c r="NMI216" s="516"/>
      <c r="NMJ216" s="516"/>
      <c r="NMK216" s="516"/>
      <c r="NML216" s="516"/>
      <c r="NMM216" s="516"/>
      <c r="NMN216" s="516"/>
      <c r="NMO216" s="516"/>
      <c r="NMP216" s="516"/>
      <c r="NMQ216" s="516"/>
      <c r="NMR216" s="516"/>
      <c r="NMS216" s="516"/>
      <c r="NMT216" s="516"/>
      <c r="NMU216" s="516"/>
      <c r="NMV216" s="516"/>
      <c r="NMW216" s="516"/>
      <c r="NMX216" s="516"/>
      <c r="NMY216" s="516"/>
      <c r="NMZ216" s="516"/>
      <c r="NNA216" s="516"/>
      <c r="NNB216" s="516"/>
      <c r="NNC216" s="516"/>
      <c r="NND216" s="516"/>
      <c r="NNE216" s="516"/>
      <c r="NNF216" s="516"/>
      <c r="NNG216" s="516"/>
      <c r="NNH216" s="516"/>
      <c r="NNI216" s="516"/>
      <c r="NNJ216" s="516"/>
      <c r="NNK216" s="516"/>
      <c r="NNL216" s="516"/>
      <c r="NNM216" s="516"/>
      <c r="NNN216" s="516"/>
      <c r="NNO216" s="516"/>
      <c r="NNP216" s="516"/>
      <c r="NNQ216" s="516"/>
      <c r="NNR216" s="516"/>
      <c r="NNS216" s="516"/>
      <c r="NNT216" s="516"/>
      <c r="NNU216" s="516"/>
      <c r="NNV216" s="516"/>
      <c r="NNW216" s="516"/>
      <c r="NNX216" s="516"/>
      <c r="NNY216" s="516"/>
      <c r="NNZ216" s="516"/>
      <c r="NOA216" s="516"/>
      <c r="NOB216" s="516"/>
      <c r="NOC216" s="516"/>
      <c r="NOD216" s="516"/>
      <c r="NOE216" s="516"/>
      <c r="NOF216" s="516"/>
      <c r="NOG216" s="516"/>
      <c r="NOH216" s="516"/>
      <c r="NOI216" s="516"/>
      <c r="NOJ216" s="516"/>
      <c r="NOK216" s="516"/>
      <c r="NOL216" s="516"/>
      <c r="NOM216" s="516"/>
      <c r="NON216" s="516"/>
      <c r="NOO216" s="516"/>
      <c r="NOP216" s="516"/>
      <c r="NOQ216" s="516"/>
      <c r="NOR216" s="516"/>
      <c r="NOS216" s="516"/>
      <c r="NOT216" s="516"/>
      <c r="NOU216" s="516"/>
      <c r="NOV216" s="516"/>
      <c r="NOW216" s="516"/>
      <c r="NOX216" s="516"/>
      <c r="NOY216" s="516"/>
      <c r="NOZ216" s="516"/>
      <c r="NPA216" s="516"/>
      <c r="NPB216" s="516"/>
      <c r="NPC216" s="516"/>
      <c r="NPD216" s="516"/>
      <c r="NPE216" s="516"/>
      <c r="NPF216" s="516"/>
      <c r="NPG216" s="516"/>
      <c r="NPH216" s="516"/>
      <c r="NPI216" s="516"/>
      <c r="NPJ216" s="516"/>
      <c r="NPK216" s="516"/>
      <c r="NPL216" s="516"/>
      <c r="NPM216" s="516"/>
      <c r="NPN216" s="516"/>
      <c r="NPO216" s="516"/>
      <c r="NPP216" s="516"/>
      <c r="NPQ216" s="516"/>
      <c r="NPR216" s="516"/>
      <c r="NPS216" s="516"/>
      <c r="NPT216" s="516"/>
      <c r="NPU216" s="516"/>
      <c r="NPV216" s="516"/>
      <c r="NPW216" s="516"/>
      <c r="NPX216" s="516"/>
      <c r="NPY216" s="516"/>
      <c r="NPZ216" s="516"/>
      <c r="NQA216" s="516"/>
      <c r="NQB216" s="516"/>
      <c r="NQC216" s="516"/>
      <c r="NQD216" s="516"/>
      <c r="NQE216" s="516"/>
      <c r="NQF216" s="516"/>
      <c r="NQG216" s="516"/>
      <c r="NQH216" s="516"/>
      <c r="NQI216" s="516"/>
      <c r="NQJ216" s="516"/>
      <c r="NQK216" s="516"/>
      <c r="NQL216" s="516"/>
      <c r="NQM216" s="516"/>
      <c r="NQN216" s="516"/>
      <c r="NQO216" s="516"/>
      <c r="NQP216" s="516"/>
      <c r="NQQ216" s="516"/>
      <c r="NQR216" s="516"/>
      <c r="NQS216" s="516"/>
      <c r="NQT216" s="516"/>
      <c r="NQU216" s="516"/>
      <c r="NQV216" s="516"/>
      <c r="NQW216" s="516"/>
      <c r="NQX216" s="516"/>
      <c r="NQY216" s="516"/>
      <c r="NQZ216" s="516"/>
      <c r="NRA216" s="516"/>
      <c r="NRB216" s="516"/>
      <c r="NRC216" s="516"/>
      <c r="NRD216" s="516"/>
      <c r="NRE216" s="516"/>
      <c r="NRF216" s="516"/>
      <c r="NRG216" s="516"/>
      <c r="NRH216" s="516"/>
      <c r="NRI216" s="516"/>
      <c r="NRJ216" s="516"/>
      <c r="NRK216" s="516"/>
      <c r="NRL216" s="516"/>
      <c r="NRM216" s="516"/>
      <c r="NRN216" s="516"/>
      <c r="NRO216" s="516"/>
      <c r="NRP216" s="516"/>
      <c r="NRQ216" s="516"/>
      <c r="NRR216" s="516"/>
      <c r="NRS216" s="516"/>
      <c r="NRT216" s="516"/>
      <c r="NRU216" s="516"/>
      <c r="NRV216" s="516"/>
      <c r="NRW216" s="516"/>
      <c r="NRX216" s="516"/>
      <c r="NRY216" s="516"/>
      <c r="NRZ216" s="516"/>
      <c r="NSA216" s="516"/>
      <c r="NSB216" s="516"/>
      <c r="NSC216" s="516"/>
      <c r="NSD216" s="516"/>
      <c r="NSE216" s="516"/>
      <c r="NSF216" s="516"/>
      <c r="NSG216" s="516"/>
      <c r="NSH216" s="516"/>
      <c r="NSI216" s="516"/>
      <c r="NSJ216" s="516"/>
      <c r="NSK216" s="516"/>
      <c r="NSL216" s="516"/>
      <c r="NSM216" s="516"/>
      <c r="NSN216" s="516"/>
      <c r="NSO216" s="516"/>
      <c r="NSP216" s="516"/>
      <c r="NSQ216" s="516"/>
      <c r="NSR216" s="516"/>
      <c r="NSS216" s="516"/>
      <c r="NST216" s="516"/>
      <c r="NSU216" s="516"/>
      <c r="NSV216" s="516"/>
      <c r="NSW216" s="516"/>
      <c r="NSX216" s="516"/>
      <c r="NSY216" s="516"/>
      <c r="NSZ216" s="516"/>
      <c r="NTA216" s="516"/>
      <c r="NTB216" s="516"/>
      <c r="NTC216" s="516"/>
      <c r="NTD216" s="516"/>
      <c r="NTE216" s="516"/>
      <c r="NTF216" s="516"/>
      <c r="NTG216" s="516"/>
      <c r="NTH216" s="516"/>
      <c r="NTI216" s="516"/>
      <c r="NTJ216" s="516"/>
      <c r="NTK216" s="516"/>
      <c r="NTL216" s="516"/>
      <c r="NTM216" s="516"/>
      <c r="NTN216" s="516"/>
      <c r="NTO216" s="516"/>
      <c r="NTP216" s="516"/>
      <c r="NTQ216" s="516"/>
      <c r="NTR216" s="516"/>
      <c r="NTS216" s="516"/>
      <c r="NTT216" s="516"/>
      <c r="NTU216" s="516"/>
      <c r="NTV216" s="516"/>
      <c r="NTW216" s="516"/>
      <c r="NTX216" s="516"/>
      <c r="NTY216" s="516"/>
      <c r="NTZ216" s="516"/>
      <c r="NUA216" s="516"/>
      <c r="NUB216" s="516"/>
      <c r="NUC216" s="516"/>
      <c r="NUD216" s="516"/>
      <c r="NUE216" s="516"/>
      <c r="NUF216" s="516"/>
      <c r="NUG216" s="516"/>
      <c r="NUH216" s="516"/>
      <c r="NUI216" s="516"/>
      <c r="NUJ216" s="516"/>
      <c r="NUK216" s="516"/>
      <c r="NUL216" s="516"/>
      <c r="NUM216" s="516"/>
      <c r="NUN216" s="516"/>
      <c r="NUO216" s="516"/>
      <c r="NUP216" s="516"/>
      <c r="NUQ216" s="516"/>
      <c r="NUR216" s="516"/>
      <c r="NUS216" s="516"/>
      <c r="NUT216" s="516"/>
      <c r="NUU216" s="516"/>
      <c r="NUV216" s="516"/>
      <c r="NUW216" s="516"/>
      <c r="NUX216" s="516"/>
      <c r="NUY216" s="516"/>
      <c r="NUZ216" s="516"/>
      <c r="NVA216" s="516"/>
      <c r="NVB216" s="516"/>
      <c r="NVC216" s="516"/>
      <c r="NVD216" s="516"/>
      <c r="NVE216" s="516"/>
      <c r="NVF216" s="516"/>
      <c r="NVG216" s="516"/>
      <c r="NVH216" s="516"/>
      <c r="NVI216" s="516"/>
      <c r="NVJ216" s="516"/>
      <c r="NVK216" s="516"/>
      <c r="NVL216" s="516"/>
      <c r="NVM216" s="516"/>
      <c r="NVN216" s="516"/>
      <c r="NVO216" s="516"/>
      <c r="NVP216" s="516"/>
      <c r="NVQ216" s="516"/>
      <c r="NVR216" s="516"/>
      <c r="NVS216" s="516"/>
      <c r="NVT216" s="516"/>
      <c r="NVU216" s="516"/>
      <c r="NVV216" s="516"/>
      <c r="NVW216" s="516"/>
      <c r="NVX216" s="516"/>
      <c r="NVY216" s="516"/>
      <c r="NVZ216" s="516"/>
      <c r="NWA216" s="516"/>
      <c r="NWB216" s="516"/>
      <c r="NWC216" s="516"/>
      <c r="NWD216" s="516"/>
      <c r="NWE216" s="516"/>
      <c r="NWF216" s="516"/>
      <c r="NWG216" s="516"/>
      <c r="NWH216" s="516"/>
      <c r="NWI216" s="516"/>
      <c r="NWJ216" s="516"/>
      <c r="NWK216" s="516"/>
      <c r="NWL216" s="516"/>
      <c r="NWM216" s="516"/>
      <c r="NWN216" s="516"/>
      <c r="NWO216" s="516"/>
      <c r="NWP216" s="516"/>
      <c r="NWQ216" s="516"/>
      <c r="NWR216" s="516"/>
      <c r="NWS216" s="516"/>
      <c r="NWT216" s="516"/>
      <c r="NWU216" s="516"/>
      <c r="NWV216" s="516"/>
      <c r="NWW216" s="516"/>
      <c r="NWX216" s="516"/>
      <c r="NWY216" s="516"/>
      <c r="NWZ216" s="516"/>
      <c r="NXA216" s="516"/>
      <c r="NXB216" s="516"/>
      <c r="NXC216" s="516"/>
      <c r="NXD216" s="516"/>
      <c r="NXE216" s="516"/>
      <c r="NXF216" s="516"/>
      <c r="NXG216" s="516"/>
      <c r="NXH216" s="516"/>
      <c r="NXI216" s="516"/>
      <c r="NXJ216" s="516"/>
      <c r="NXK216" s="516"/>
      <c r="NXL216" s="516"/>
      <c r="NXM216" s="516"/>
      <c r="NXN216" s="516"/>
      <c r="NXO216" s="516"/>
      <c r="NXP216" s="516"/>
      <c r="NXQ216" s="516"/>
      <c r="NXR216" s="516"/>
      <c r="NXS216" s="516"/>
      <c r="NXT216" s="516"/>
      <c r="NXU216" s="516"/>
      <c r="NXV216" s="516"/>
      <c r="NXW216" s="516"/>
      <c r="NXX216" s="516"/>
      <c r="NXY216" s="516"/>
      <c r="NXZ216" s="516"/>
      <c r="NYA216" s="516"/>
      <c r="NYB216" s="516"/>
      <c r="NYC216" s="516"/>
      <c r="NYD216" s="516"/>
      <c r="NYE216" s="516"/>
      <c r="NYF216" s="516"/>
      <c r="NYG216" s="516"/>
      <c r="NYH216" s="516"/>
      <c r="NYI216" s="516"/>
      <c r="NYJ216" s="516"/>
      <c r="NYK216" s="516"/>
      <c r="NYL216" s="516"/>
      <c r="NYM216" s="516"/>
      <c r="NYN216" s="516"/>
      <c r="NYO216" s="516"/>
      <c r="NYP216" s="516"/>
      <c r="NYQ216" s="516"/>
      <c r="NYR216" s="516"/>
      <c r="NYS216" s="516"/>
      <c r="NYT216" s="516"/>
      <c r="NYU216" s="516"/>
      <c r="NYV216" s="516"/>
      <c r="NYW216" s="516"/>
      <c r="NYX216" s="516"/>
      <c r="NYY216" s="516"/>
      <c r="NYZ216" s="516"/>
      <c r="NZA216" s="516"/>
      <c r="NZB216" s="516"/>
      <c r="NZC216" s="516"/>
      <c r="NZD216" s="516"/>
      <c r="NZE216" s="516"/>
      <c r="NZF216" s="516"/>
      <c r="NZG216" s="516"/>
      <c r="NZH216" s="516"/>
      <c r="NZI216" s="516"/>
      <c r="NZJ216" s="516"/>
      <c r="NZK216" s="516"/>
      <c r="NZL216" s="516"/>
      <c r="NZM216" s="516"/>
      <c r="NZN216" s="516"/>
      <c r="NZO216" s="516"/>
      <c r="NZP216" s="516"/>
      <c r="NZQ216" s="516"/>
      <c r="NZR216" s="516"/>
      <c r="NZS216" s="516"/>
      <c r="NZT216" s="516"/>
      <c r="NZU216" s="516"/>
      <c r="NZV216" s="516"/>
      <c r="NZW216" s="516"/>
      <c r="NZX216" s="516"/>
      <c r="NZY216" s="516"/>
      <c r="NZZ216" s="516"/>
      <c r="OAA216" s="516"/>
      <c r="OAB216" s="516"/>
      <c r="OAC216" s="516"/>
      <c r="OAD216" s="516"/>
      <c r="OAE216" s="516"/>
      <c r="OAF216" s="516"/>
      <c r="OAG216" s="516"/>
      <c r="OAH216" s="516"/>
      <c r="OAI216" s="516"/>
      <c r="OAJ216" s="516"/>
      <c r="OAK216" s="516"/>
      <c r="OAL216" s="516"/>
      <c r="OAM216" s="516"/>
      <c r="OAN216" s="516"/>
      <c r="OAO216" s="516"/>
      <c r="OAP216" s="516"/>
      <c r="OAQ216" s="516"/>
      <c r="OAR216" s="516"/>
      <c r="OAS216" s="516"/>
      <c r="OAT216" s="516"/>
      <c r="OAU216" s="516"/>
      <c r="OAV216" s="516"/>
      <c r="OAW216" s="516"/>
      <c r="OAX216" s="516"/>
      <c r="OAY216" s="516"/>
      <c r="OAZ216" s="516"/>
      <c r="OBA216" s="516"/>
      <c r="OBB216" s="516"/>
      <c r="OBC216" s="516"/>
      <c r="OBD216" s="516"/>
      <c r="OBE216" s="516"/>
      <c r="OBF216" s="516"/>
      <c r="OBG216" s="516"/>
      <c r="OBH216" s="516"/>
      <c r="OBI216" s="516"/>
      <c r="OBJ216" s="516"/>
      <c r="OBK216" s="516"/>
      <c r="OBL216" s="516"/>
      <c r="OBM216" s="516"/>
      <c r="OBN216" s="516"/>
      <c r="OBO216" s="516"/>
      <c r="OBP216" s="516"/>
      <c r="OBQ216" s="516"/>
      <c r="OBR216" s="516"/>
      <c r="OBS216" s="516"/>
      <c r="OBT216" s="516"/>
      <c r="OBU216" s="516"/>
      <c r="OBV216" s="516"/>
      <c r="OBW216" s="516"/>
      <c r="OBX216" s="516"/>
      <c r="OBY216" s="516"/>
      <c r="OBZ216" s="516"/>
      <c r="OCA216" s="516"/>
      <c r="OCB216" s="516"/>
      <c r="OCC216" s="516"/>
      <c r="OCD216" s="516"/>
      <c r="OCE216" s="516"/>
      <c r="OCF216" s="516"/>
      <c r="OCG216" s="516"/>
      <c r="OCH216" s="516"/>
      <c r="OCI216" s="516"/>
      <c r="OCJ216" s="516"/>
      <c r="OCK216" s="516"/>
      <c r="OCL216" s="516"/>
      <c r="OCM216" s="516"/>
      <c r="OCN216" s="516"/>
      <c r="OCO216" s="516"/>
      <c r="OCP216" s="516"/>
      <c r="OCQ216" s="516"/>
      <c r="OCR216" s="516"/>
      <c r="OCS216" s="516"/>
      <c r="OCT216" s="516"/>
      <c r="OCU216" s="516"/>
      <c r="OCV216" s="516"/>
      <c r="OCW216" s="516"/>
      <c r="OCX216" s="516"/>
      <c r="OCY216" s="516"/>
      <c r="OCZ216" s="516"/>
      <c r="ODA216" s="516"/>
      <c r="ODB216" s="516"/>
      <c r="ODC216" s="516"/>
      <c r="ODD216" s="516"/>
      <c r="ODE216" s="516"/>
      <c r="ODF216" s="516"/>
      <c r="ODG216" s="516"/>
      <c r="ODH216" s="516"/>
      <c r="ODI216" s="516"/>
      <c r="ODJ216" s="516"/>
      <c r="ODK216" s="516"/>
      <c r="ODL216" s="516"/>
      <c r="ODM216" s="516"/>
      <c r="ODN216" s="516"/>
      <c r="ODO216" s="516"/>
      <c r="ODP216" s="516"/>
      <c r="ODQ216" s="516"/>
      <c r="ODR216" s="516"/>
      <c r="ODS216" s="516"/>
      <c r="ODT216" s="516"/>
      <c r="ODU216" s="516"/>
      <c r="ODV216" s="516"/>
      <c r="ODW216" s="516"/>
      <c r="ODX216" s="516"/>
      <c r="ODY216" s="516"/>
      <c r="ODZ216" s="516"/>
      <c r="OEA216" s="516"/>
      <c r="OEB216" s="516"/>
      <c r="OEC216" s="516"/>
      <c r="OED216" s="516"/>
      <c r="OEE216" s="516"/>
      <c r="OEF216" s="516"/>
      <c r="OEG216" s="516"/>
      <c r="OEH216" s="516"/>
      <c r="OEI216" s="516"/>
      <c r="OEJ216" s="516"/>
      <c r="OEK216" s="516"/>
      <c r="OEL216" s="516"/>
      <c r="OEM216" s="516"/>
      <c r="OEN216" s="516"/>
      <c r="OEO216" s="516"/>
      <c r="OEP216" s="516"/>
      <c r="OEQ216" s="516"/>
      <c r="OER216" s="516"/>
      <c r="OES216" s="516"/>
      <c r="OET216" s="516"/>
      <c r="OEU216" s="516"/>
      <c r="OEV216" s="516"/>
      <c r="OEW216" s="516"/>
      <c r="OEX216" s="516"/>
      <c r="OEY216" s="516"/>
      <c r="OEZ216" s="516"/>
      <c r="OFA216" s="516"/>
      <c r="OFB216" s="516"/>
      <c r="OFC216" s="516"/>
      <c r="OFD216" s="516"/>
      <c r="OFE216" s="516"/>
      <c r="OFF216" s="516"/>
      <c r="OFG216" s="516"/>
      <c r="OFH216" s="516"/>
      <c r="OFI216" s="516"/>
      <c r="OFJ216" s="516"/>
      <c r="OFK216" s="516"/>
      <c r="OFL216" s="516"/>
      <c r="OFM216" s="516"/>
      <c r="OFN216" s="516"/>
      <c r="OFO216" s="516"/>
      <c r="OFP216" s="516"/>
      <c r="OFQ216" s="516"/>
      <c r="OFR216" s="516"/>
      <c r="OFS216" s="516"/>
      <c r="OFT216" s="516"/>
      <c r="OFU216" s="516"/>
      <c r="OFV216" s="516"/>
      <c r="OFW216" s="516"/>
      <c r="OFX216" s="516"/>
      <c r="OFY216" s="516"/>
      <c r="OFZ216" s="516"/>
      <c r="OGA216" s="516"/>
      <c r="OGB216" s="516"/>
      <c r="OGC216" s="516"/>
      <c r="OGD216" s="516"/>
      <c r="OGE216" s="516"/>
      <c r="OGF216" s="516"/>
      <c r="OGG216" s="516"/>
      <c r="OGH216" s="516"/>
      <c r="OGI216" s="516"/>
      <c r="OGJ216" s="516"/>
      <c r="OGK216" s="516"/>
      <c r="OGL216" s="516"/>
      <c r="OGM216" s="516"/>
      <c r="OGN216" s="516"/>
      <c r="OGO216" s="516"/>
      <c r="OGP216" s="516"/>
      <c r="OGQ216" s="516"/>
      <c r="OGR216" s="516"/>
      <c r="OGS216" s="516"/>
      <c r="OGT216" s="516"/>
      <c r="OGU216" s="516"/>
      <c r="OGV216" s="516"/>
      <c r="OGW216" s="516"/>
      <c r="OGX216" s="516"/>
      <c r="OGY216" s="516"/>
      <c r="OGZ216" s="516"/>
      <c r="OHA216" s="516"/>
      <c r="OHB216" s="516"/>
      <c r="OHC216" s="516"/>
      <c r="OHD216" s="516"/>
      <c r="OHE216" s="516"/>
      <c r="OHF216" s="516"/>
      <c r="OHG216" s="516"/>
      <c r="OHH216" s="516"/>
      <c r="OHI216" s="516"/>
      <c r="OHJ216" s="516"/>
      <c r="OHK216" s="516"/>
      <c r="OHL216" s="516"/>
      <c r="OHM216" s="516"/>
      <c r="OHN216" s="516"/>
      <c r="OHO216" s="516"/>
      <c r="OHP216" s="516"/>
      <c r="OHQ216" s="516"/>
      <c r="OHR216" s="516"/>
      <c r="OHS216" s="516"/>
      <c r="OHT216" s="516"/>
      <c r="OHU216" s="516"/>
      <c r="OHV216" s="516"/>
      <c r="OHW216" s="516"/>
      <c r="OHX216" s="516"/>
      <c r="OHY216" s="516"/>
      <c r="OHZ216" s="516"/>
      <c r="OIA216" s="516"/>
      <c r="OIB216" s="516"/>
      <c r="OIC216" s="516"/>
      <c r="OID216" s="516"/>
      <c r="OIE216" s="516"/>
      <c r="OIF216" s="516"/>
      <c r="OIG216" s="516"/>
      <c r="OIH216" s="516"/>
      <c r="OII216" s="516"/>
      <c r="OIJ216" s="516"/>
      <c r="OIK216" s="516"/>
      <c r="OIL216" s="516"/>
      <c r="OIM216" s="516"/>
      <c r="OIN216" s="516"/>
      <c r="OIO216" s="516"/>
      <c r="OIP216" s="516"/>
      <c r="OIQ216" s="516"/>
      <c r="OIR216" s="516"/>
      <c r="OIS216" s="516"/>
      <c r="OIT216" s="516"/>
      <c r="OIU216" s="516"/>
      <c r="OIV216" s="516"/>
      <c r="OIW216" s="516"/>
      <c r="OIX216" s="516"/>
      <c r="OIY216" s="516"/>
      <c r="OIZ216" s="516"/>
      <c r="OJA216" s="516"/>
      <c r="OJB216" s="516"/>
      <c r="OJC216" s="516"/>
      <c r="OJD216" s="516"/>
      <c r="OJE216" s="516"/>
      <c r="OJF216" s="516"/>
      <c r="OJG216" s="516"/>
      <c r="OJH216" s="516"/>
      <c r="OJI216" s="516"/>
      <c r="OJJ216" s="516"/>
      <c r="OJK216" s="516"/>
      <c r="OJL216" s="516"/>
      <c r="OJM216" s="516"/>
      <c r="OJN216" s="516"/>
      <c r="OJO216" s="516"/>
      <c r="OJP216" s="516"/>
      <c r="OJQ216" s="516"/>
      <c r="OJR216" s="516"/>
      <c r="OJS216" s="516"/>
      <c r="OJT216" s="516"/>
      <c r="OJU216" s="516"/>
      <c r="OJV216" s="516"/>
      <c r="OJW216" s="516"/>
      <c r="OJX216" s="516"/>
      <c r="OJY216" s="516"/>
      <c r="OJZ216" s="516"/>
      <c r="OKA216" s="516"/>
      <c r="OKB216" s="516"/>
      <c r="OKC216" s="516"/>
      <c r="OKD216" s="516"/>
      <c r="OKE216" s="516"/>
      <c r="OKF216" s="516"/>
      <c r="OKG216" s="516"/>
      <c r="OKH216" s="516"/>
      <c r="OKI216" s="516"/>
      <c r="OKJ216" s="516"/>
      <c r="OKK216" s="516"/>
      <c r="OKL216" s="516"/>
      <c r="OKM216" s="516"/>
      <c r="OKN216" s="516"/>
      <c r="OKO216" s="516"/>
      <c r="OKP216" s="516"/>
      <c r="OKQ216" s="516"/>
      <c r="OKR216" s="516"/>
      <c r="OKS216" s="516"/>
      <c r="OKT216" s="516"/>
      <c r="OKU216" s="516"/>
      <c r="OKV216" s="516"/>
      <c r="OKW216" s="516"/>
      <c r="OKX216" s="516"/>
      <c r="OKY216" s="516"/>
      <c r="OKZ216" s="516"/>
      <c r="OLA216" s="516"/>
      <c r="OLB216" s="516"/>
      <c r="OLC216" s="516"/>
      <c r="OLD216" s="516"/>
      <c r="OLE216" s="516"/>
      <c r="OLF216" s="516"/>
      <c r="OLG216" s="516"/>
      <c r="OLH216" s="516"/>
      <c r="OLI216" s="516"/>
      <c r="OLJ216" s="516"/>
      <c r="OLK216" s="516"/>
      <c r="OLL216" s="516"/>
      <c r="OLM216" s="516"/>
      <c r="OLN216" s="516"/>
      <c r="OLO216" s="516"/>
      <c r="OLP216" s="516"/>
      <c r="OLQ216" s="516"/>
      <c r="OLR216" s="516"/>
      <c r="OLS216" s="516"/>
      <c r="OLT216" s="516"/>
      <c r="OLU216" s="516"/>
      <c r="OLV216" s="516"/>
      <c r="OLW216" s="516"/>
      <c r="OLX216" s="516"/>
      <c r="OLY216" s="516"/>
      <c r="OLZ216" s="516"/>
      <c r="OMA216" s="516"/>
      <c r="OMB216" s="516"/>
      <c r="OMC216" s="516"/>
      <c r="OMD216" s="516"/>
      <c r="OME216" s="516"/>
      <c r="OMF216" s="516"/>
      <c r="OMG216" s="516"/>
      <c r="OMH216" s="516"/>
      <c r="OMI216" s="516"/>
      <c r="OMJ216" s="516"/>
      <c r="OMK216" s="516"/>
      <c r="OML216" s="516"/>
      <c r="OMM216" s="516"/>
      <c r="OMN216" s="516"/>
      <c r="OMO216" s="516"/>
      <c r="OMP216" s="516"/>
      <c r="OMQ216" s="516"/>
      <c r="OMR216" s="516"/>
      <c r="OMS216" s="516"/>
      <c r="OMT216" s="516"/>
      <c r="OMU216" s="516"/>
      <c r="OMV216" s="516"/>
      <c r="OMW216" s="516"/>
      <c r="OMX216" s="516"/>
      <c r="OMY216" s="516"/>
      <c r="OMZ216" s="516"/>
      <c r="ONA216" s="516"/>
      <c r="ONB216" s="516"/>
      <c r="ONC216" s="516"/>
      <c r="OND216" s="516"/>
      <c r="ONE216" s="516"/>
      <c r="ONF216" s="516"/>
      <c r="ONG216" s="516"/>
      <c r="ONH216" s="516"/>
      <c r="ONI216" s="516"/>
      <c r="ONJ216" s="516"/>
      <c r="ONK216" s="516"/>
      <c r="ONL216" s="516"/>
      <c r="ONM216" s="516"/>
      <c r="ONN216" s="516"/>
      <c r="ONO216" s="516"/>
      <c r="ONP216" s="516"/>
      <c r="ONQ216" s="516"/>
      <c r="ONR216" s="516"/>
      <c r="ONS216" s="516"/>
      <c r="ONT216" s="516"/>
      <c r="ONU216" s="516"/>
      <c r="ONV216" s="516"/>
      <c r="ONW216" s="516"/>
      <c r="ONX216" s="516"/>
      <c r="ONY216" s="516"/>
      <c r="ONZ216" s="516"/>
      <c r="OOA216" s="516"/>
      <c r="OOB216" s="516"/>
      <c r="OOC216" s="516"/>
      <c r="OOD216" s="516"/>
      <c r="OOE216" s="516"/>
      <c r="OOF216" s="516"/>
      <c r="OOG216" s="516"/>
      <c r="OOH216" s="516"/>
      <c r="OOI216" s="516"/>
      <c r="OOJ216" s="516"/>
      <c r="OOK216" s="516"/>
      <c r="OOL216" s="516"/>
      <c r="OOM216" s="516"/>
      <c r="OON216" s="516"/>
      <c r="OOO216" s="516"/>
      <c r="OOP216" s="516"/>
      <c r="OOQ216" s="516"/>
      <c r="OOR216" s="516"/>
      <c r="OOS216" s="516"/>
      <c r="OOT216" s="516"/>
      <c r="OOU216" s="516"/>
      <c r="OOV216" s="516"/>
      <c r="OOW216" s="516"/>
      <c r="OOX216" s="516"/>
      <c r="OOY216" s="516"/>
      <c r="OOZ216" s="516"/>
      <c r="OPA216" s="516"/>
      <c r="OPB216" s="516"/>
      <c r="OPC216" s="516"/>
      <c r="OPD216" s="516"/>
      <c r="OPE216" s="516"/>
      <c r="OPF216" s="516"/>
      <c r="OPG216" s="516"/>
      <c r="OPH216" s="516"/>
      <c r="OPI216" s="516"/>
      <c r="OPJ216" s="516"/>
      <c r="OPK216" s="516"/>
      <c r="OPL216" s="516"/>
      <c r="OPM216" s="516"/>
      <c r="OPN216" s="516"/>
      <c r="OPO216" s="516"/>
      <c r="OPP216" s="516"/>
      <c r="OPQ216" s="516"/>
      <c r="OPR216" s="516"/>
      <c r="OPS216" s="516"/>
      <c r="OPT216" s="516"/>
      <c r="OPU216" s="516"/>
      <c r="OPV216" s="516"/>
      <c r="OPW216" s="516"/>
      <c r="OPX216" s="516"/>
      <c r="OPY216" s="516"/>
      <c r="OPZ216" s="516"/>
      <c r="OQA216" s="516"/>
      <c r="OQB216" s="516"/>
      <c r="OQC216" s="516"/>
      <c r="OQD216" s="516"/>
      <c r="OQE216" s="516"/>
      <c r="OQF216" s="516"/>
      <c r="OQG216" s="516"/>
      <c r="OQH216" s="516"/>
      <c r="OQI216" s="516"/>
      <c r="OQJ216" s="516"/>
      <c r="OQK216" s="516"/>
      <c r="OQL216" s="516"/>
      <c r="OQM216" s="516"/>
      <c r="OQN216" s="516"/>
      <c r="OQO216" s="516"/>
      <c r="OQP216" s="516"/>
      <c r="OQQ216" s="516"/>
      <c r="OQR216" s="516"/>
      <c r="OQS216" s="516"/>
      <c r="OQT216" s="516"/>
      <c r="OQU216" s="516"/>
      <c r="OQV216" s="516"/>
      <c r="OQW216" s="516"/>
      <c r="OQX216" s="516"/>
      <c r="OQY216" s="516"/>
      <c r="OQZ216" s="516"/>
      <c r="ORA216" s="516"/>
      <c r="ORB216" s="516"/>
      <c r="ORC216" s="516"/>
      <c r="ORD216" s="516"/>
      <c r="ORE216" s="516"/>
      <c r="ORF216" s="516"/>
      <c r="ORG216" s="516"/>
      <c r="ORH216" s="516"/>
      <c r="ORI216" s="516"/>
      <c r="ORJ216" s="516"/>
      <c r="ORK216" s="516"/>
      <c r="ORL216" s="516"/>
      <c r="ORM216" s="516"/>
      <c r="ORN216" s="516"/>
      <c r="ORO216" s="516"/>
      <c r="ORP216" s="516"/>
      <c r="ORQ216" s="516"/>
      <c r="ORR216" s="516"/>
      <c r="ORS216" s="516"/>
      <c r="ORT216" s="516"/>
      <c r="ORU216" s="516"/>
      <c r="ORV216" s="516"/>
      <c r="ORW216" s="516"/>
      <c r="ORX216" s="516"/>
      <c r="ORY216" s="516"/>
      <c r="ORZ216" s="516"/>
      <c r="OSA216" s="516"/>
      <c r="OSB216" s="516"/>
      <c r="OSC216" s="516"/>
      <c r="OSD216" s="516"/>
      <c r="OSE216" s="516"/>
      <c r="OSF216" s="516"/>
      <c r="OSG216" s="516"/>
      <c r="OSH216" s="516"/>
      <c r="OSI216" s="516"/>
      <c r="OSJ216" s="516"/>
      <c r="OSK216" s="516"/>
      <c r="OSL216" s="516"/>
      <c r="OSM216" s="516"/>
      <c r="OSN216" s="516"/>
      <c r="OSO216" s="516"/>
      <c r="OSP216" s="516"/>
      <c r="OSQ216" s="516"/>
      <c r="OSR216" s="516"/>
      <c r="OSS216" s="516"/>
      <c r="OST216" s="516"/>
      <c r="OSU216" s="516"/>
      <c r="OSV216" s="516"/>
      <c r="OSW216" s="516"/>
      <c r="OSX216" s="516"/>
      <c r="OSY216" s="516"/>
      <c r="OSZ216" s="516"/>
      <c r="OTA216" s="516"/>
      <c r="OTB216" s="516"/>
      <c r="OTC216" s="516"/>
      <c r="OTD216" s="516"/>
      <c r="OTE216" s="516"/>
      <c r="OTF216" s="516"/>
      <c r="OTG216" s="516"/>
      <c r="OTH216" s="516"/>
      <c r="OTI216" s="516"/>
      <c r="OTJ216" s="516"/>
      <c r="OTK216" s="516"/>
      <c r="OTL216" s="516"/>
      <c r="OTM216" s="516"/>
      <c r="OTN216" s="516"/>
      <c r="OTO216" s="516"/>
      <c r="OTP216" s="516"/>
      <c r="OTQ216" s="516"/>
      <c r="OTR216" s="516"/>
      <c r="OTS216" s="516"/>
      <c r="OTT216" s="516"/>
      <c r="OTU216" s="516"/>
      <c r="OTV216" s="516"/>
      <c r="OTW216" s="516"/>
      <c r="OTX216" s="516"/>
      <c r="OTY216" s="516"/>
      <c r="OTZ216" s="516"/>
      <c r="OUA216" s="516"/>
      <c r="OUB216" s="516"/>
      <c r="OUC216" s="516"/>
      <c r="OUD216" s="516"/>
      <c r="OUE216" s="516"/>
      <c r="OUF216" s="516"/>
      <c r="OUG216" s="516"/>
      <c r="OUH216" s="516"/>
      <c r="OUI216" s="516"/>
      <c r="OUJ216" s="516"/>
      <c r="OUK216" s="516"/>
      <c r="OUL216" s="516"/>
      <c r="OUM216" s="516"/>
      <c r="OUN216" s="516"/>
      <c r="OUO216" s="516"/>
      <c r="OUP216" s="516"/>
      <c r="OUQ216" s="516"/>
      <c r="OUR216" s="516"/>
      <c r="OUS216" s="516"/>
      <c r="OUT216" s="516"/>
      <c r="OUU216" s="516"/>
      <c r="OUV216" s="516"/>
      <c r="OUW216" s="516"/>
      <c r="OUX216" s="516"/>
      <c r="OUY216" s="516"/>
      <c r="OUZ216" s="516"/>
      <c r="OVA216" s="516"/>
      <c r="OVB216" s="516"/>
      <c r="OVC216" s="516"/>
      <c r="OVD216" s="516"/>
      <c r="OVE216" s="516"/>
      <c r="OVF216" s="516"/>
      <c r="OVG216" s="516"/>
      <c r="OVH216" s="516"/>
      <c r="OVI216" s="516"/>
      <c r="OVJ216" s="516"/>
      <c r="OVK216" s="516"/>
      <c r="OVL216" s="516"/>
      <c r="OVM216" s="516"/>
      <c r="OVN216" s="516"/>
      <c r="OVO216" s="516"/>
      <c r="OVP216" s="516"/>
      <c r="OVQ216" s="516"/>
      <c r="OVR216" s="516"/>
      <c r="OVS216" s="516"/>
      <c r="OVT216" s="516"/>
      <c r="OVU216" s="516"/>
      <c r="OVV216" s="516"/>
      <c r="OVW216" s="516"/>
      <c r="OVX216" s="516"/>
      <c r="OVY216" s="516"/>
      <c r="OVZ216" s="516"/>
      <c r="OWA216" s="516"/>
      <c r="OWB216" s="516"/>
      <c r="OWC216" s="516"/>
      <c r="OWD216" s="516"/>
      <c r="OWE216" s="516"/>
      <c r="OWF216" s="516"/>
      <c r="OWG216" s="516"/>
      <c r="OWH216" s="516"/>
      <c r="OWI216" s="516"/>
      <c r="OWJ216" s="516"/>
      <c r="OWK216" s="516"/>
      <c r="OWL216" s="516"/>
      <c r="OWM216" s="516"/>
      <c r="OWN216" s="516"/>
      <c r="OWO216" s="516"/>
      <c r="OWP216" s="516"/>
      <c r="OWQ216" s="516"/>
      <c r="OWR216" s="516"/>
      <c r="OWS216" s="516"/>
      <c r="OWT216" s="516"/>
      <c r="OWU216" s="516"/>
      <c r="OWV216" s="516"/>
      <c r="OWW216" s="516"/>
      <c r="OWX216" s="516"/>
      <c r="OWY216" s="516"/>
      <c r="OWZ216" s="516"/>
      <c r="OXA216" s="516"/>
      <c r="OXB216" s="516"/>
      <c r="OXC216" s="516"/>
      <c r="OXD216" s="516"/>
      <c r="OXE216" s="516"/>
      <c r="OXF216" s="516"/>
      <c r="OXG216" s="516"/>
      <c r="OXH216" s="516"/>
      <c r="OXI216" s="516"/>
      <c r="OXJ216" s="516"/>
      <c r="OXK216" s="516"/>
      <c r="OXL216" s="516"/>
      <c r="OXM216" s="516"/>
      <c r="OXN216" s="516"/>
      <c r="OXO216" s="516"/>
      <c r="OXP216" s="516"/>
      <c r="OXQ216" s="516"/>
      <c r="OXR216" s="516"/>
      <c r="OXS216" s="516"/>
      <c r="OXT216" s="516"/>
      <c r="OXU216" s="516"/>
      <c r="OXV216" s="516"/>
      <c r="OXW216" s="516"/>
      <c r="OXX216" s="516"/>
      <c r="OXY216" s="516"/>
      <c r="OXZ216" s="516"/>
      <c r="OYA216" s="516"/>
      <c r="OYB216" s="516"/>
      <c r="OYC216" s="516"/>
      <c r="OYD216" s="516"/>
      <c r="OYE216" s="516"/>
      <c r="OYF216" s="516"/>
      <c r="OYG216" s="516"/>
      <c r="OYH216" s="516"/>
      <c r="OYI216" s="516"/>
      <c r="OYJ216" s="516"/>
      <c r="OYK216" s="516"/>
      <c r="OYL216" s="516"/>
      <c r="OYM216" s="516"/>
      <c r="OYN216" s="516"/>
      <c r="OYO216" s="516"/>
      <c r="OYP216" s="516"/>
      <c r="OYQ216" s="516"/>
      <c r="OYR216" s="516"/>
      <c r="OYS216" s="516"/>
      <c r="OYT216" s="516"/>
      <c r="OYU216" s="516"/>
      <c r="OYV216" s="516"/>
      <c r="OYW216" s="516"/>
      <c r="OYX216" s="516"/>
      <c r="OYY216" s="516"/>
      <c r="OYZ216" s="516"/>
      <c r="OZA216" s="516"/>
      <c r="OZB216" s="516"/>
      <c r="OZC216" s="516"/>
      <c r="OZD216" s="516"/>
      <c r="OZE216" s="516"/>
      <c r="OZF216" s="516"/>
      <c r="OZG216" s="516"/>
      <c r="OZH216" s="516"/>
      <c r="OZI216" s="516"/>
      <c r="OZJ216" s="516"/>
      <c r="OZK216" s="516"/>
      <c r="OZL216" s="516"/>
      <c r="OZM216" s="516"/>
      <c r="OZN216" s="516"/>
      <c r="OZO216" s="516"/>
      <c r="OZP216" s="516"/>
      <c r="OZQ216" s="516"/>
      <c r="OZR216" s="516"/>
      <c r="OZS216" s="516"/>
      <c r="OZT216" s="516"/>
      <c r="OZU216" s="516"/>
      <c r="OZV216" s="516"/>
      <c r="OZW216" s="516"/>
      <c r="OZX216" s="516"/>
      <c r="OZY216" s="516"/>
      <c r="OZZ216" s="516"/>
      <c r="PAA216" s="516"/>
      <c r="PAB216" s="516"/>
      <c r="PAC216" s="516"/>
      <c r="PAD216" s="516"/>
      <c r="PAE216" s="516"/>
      <c r="PAF216" s="516"/>
      <c r="PAG216" s="516"/>
      <c r="PAH216" s="516"/>
      <c r="PAI216" s="516"/>
      <c r="PAJ216" s="516"/>
      <c r="PAK216" s="516"/>
      <c r="PAL216" s="516"/>
      <c r="PAM216" s="516"/>
      <c r="PAN216" s="516"/>
      <c r="PAO216" s="516"/>
      <c r="PAP216" s="516"/>
      <c r="PAQ216" s="516"/>
      <c r="PAR216" s="516"/>
      <c r="PAS216" s="516"/>
      <c r="PAT216" s="516"/>
      <c r="PAU216" s="516"/>
      <c r="PAV216" s="516"/>
      <c r="PAW216" s="516"/>
      <c r="PAX216" s="516"/>
      <c r="PAY216" s="516"/>
      <c r="PAZ216" s="516"/>
      <c r="PBA216" s="516"/>
      <c r="PBB216" s="516"/>
      <c r="PBC216" s="516"/>
      <c r="PBD216" s="516"/>
      <c r="PBE216" s="516"/>
      <c r="PBF216" s="516"/>
      <c r="PBG216" s="516"/>
      <c r="PBH216" s="516"/>
      <c r="PBI216" s="516"/>
      <c r="PBJ216" s="516"/>
      <c r="PBK216" s="516"/>
      <c r="PBL216" s="516"/>
      <c r="PBM216" s="516"/>
      <c r="PBN216" s="516"/>
      <c r="PBO216" s="516"/>
      <c r="PBP216" s="516"/>
      <c r="PBQ216" s="516"/>
      <c r="PBR216" s="516"/>
      <c r="PBS216" s="516"/>
      <c r="PBT216" s="516"/>
      <c r="PBU216" s="516"/>
      <c r="PBV216" s="516"/>
      <c r="PBW216" s="516"/>
      <c r="PBX216" s="516"/>
      <c r="PBY216" s="516"/>
      <c r="PBZ216" s="516"/>
      <c r="PCA216" s="516"/>
      <c r="PCB216" s="516"/>
      <c r="PCC216" s="516"/>
      <c r="PCD216" s="516"/>
      <c r="PCE216" s="516"/>
      <c r="PCF216" s="516"/>
      <c r="PCG216" s="516"/>
      <c r="PCH216" s="516"/>
      <c r="PCI216" s="516"/>
      <c r="PCJ216" s="516"/>
      <c r="PCK216" s="516"/>
      <c r="PCL216" s="516"/>
      <c r="PCM216" s="516"/>
      <c r="PCN216" s="516"/>
      <c r="PCO216" s="516"/>
      <c r="PCP216" s="516"/>
      <c r="PCQ216" s="516"/>
      <c r="PCR216" s="516"/>
      <c r="PCS216" s="516"/>
      <c r="PCT216" s="516"/>
      <c r="PCU216" s="516"/>
      <c r="PCV216" s="516"/>
      <c r="PCW216" s="516"/>
      <c r="PCX216" s="516"/>
      <c r="PCY216" s="516"/>
      <c r="PCZ216" s="516"/>
      <c r="PDA216" s="516"/>
      <c r="PDB216" s="516"/>
      <c r="PDC216" s="516"/>
      <c r="PDD216" s="516"/>
      <c r="PDE216" s="516"/>
      <c r="PDF216" s="516"/>
      <c r="PDG216" s="516"/>
      <c r="PDH216" s="516"/>
      <c r="PDI216" s="516"/>
      <c r="PDJ216" s="516"/>
      <c r="PDK216" s="516"/>
      <c r="PDL216" s="516"/>
      <c r="PDM216" s="516"/>
      <c r="PDN216" s="516"/>
      <c r="PDO216" s="516"/>
      <c r="PDP216" s="516"/>
      <c r="PDQ216" s="516"/>
      <c r="PDR216" s="516"/>
      <c r="PDS216" s="516"/>
      <c r="PDT216" s="516"/>
      <c r="PDU216" s="516"/>
      <c r="PDV216" s="516"/>
      <c r="PDW216" s="516"/>
      <c r="PDX216" s="516"/>
      <c r="PDY216" s="516"/>
      <c r="PDZ216" s="516"/>
      <c r="PEA216" s="516"/>
      <c r="PEB216" s="516"/>
      <c r="PEC216" s="516"/>
      <c r="PED216" s="516"/>
      <c r="PEE216" s="516"/>
      <c r="PEF216" s="516"/>
      <c r="PEG216" s="516"/>
      <c r="PEH216" s="516"/>
      <c r="PEI216" s="516"/>
      <c r="PEJ216" s="516"/>
      <c r="PEK216" s="516"/>
      <c r="PEL216" s="516"/>
      <c r="PEM216" s="516"/>
      <c r="PEN216" s="516"/>
      <c r="PEO216" s="516"/>
      <c r="PEP216" s="516"/>
      <c r="PEQ216" s="516"/>
      <c r="PER216" s="516"/>
      <c r="PES216" s="516"/>
      <c r="PET216" s="516"/>
      <c r="PEU216" s="516"/>
      <c r="PEV216" s="516"/>
      <c r="PEW216" s="516"/>
      <c r="PEX216" s="516"/>
      <c r="PEY216" s="516"/>
      <c r="PEZ216" s="516"/>
      <c r="PFA216" s="516"/>
      <c r="PFB216" s="516"/>
      <c r="PFC216" s="516"/>
      <c r="PFD216" s="516"/>
      <c r="PFE216" s="516"/>
      <c r="PFF216" s="516"/>
      <c r="PFG216" s="516"/>
      <c r="PFH216" s="516"/>
      <c r="PFI216" s="516"/>
      <c r="PFJ216" s="516"/>
      <c r="PFK216" s="516"/>
      <c r="PFL216" s="516"/>
      <c r="PFM216" s="516"/>
      <c r="PFN216" s="516"/>
      <c r="PFO216" s="516"/>
      <c r="PFP216" s="516"/>
      <c r="PFQ216" s="516"/>
      <c r="PFR216" s="516"/>
      <c r="PFS216" s="516"/>
      <c r="PFT216" s="516"/>
      <c r="PFU216" s="516"/>
      <c r="PFV216" s="516"/>
      <c r="PFW216" s="516"/>
      <c r="PFX216" s="516"/>
      <c r="PFY216" s="516"/>
      <c r="PFZ216" s="516"/>
      <c r="PGA216" s="516"/>
      <c r="PGB216" s="516"/>
      <c r="PGC216" s="516"/>
      <c r="PGD216" s="516"/>
      <c r="PGE216" s="516"/>
      <c r="PGF216" s="516"/>
      <c r="PGG216" s="516"/>
      <c r="PGH216" s="516"/>
      <c r="PGI216" s="516"/>
      <c r="PGJ216" s="516"/>
      <c r="PGK216" s="516"/>
      <c r="PGL216" s="516"/>
      <c r="PGM216" s="516"/>
      <c r="PGN216" s="516"/>
      <c r="PGO216" s="516"/>
      <c r="PGP216" s="516"/>
      <c r="PGQ216" s="516"/>
      <c r="PGR216" s="516"/>
      <c r="PGS216" s="516"/>
      <c r="PGT216" s="516"/>
      <c r="PGU216" s="516"/>
      <c r="PGV216" s="516"/>
      <c r="PGW216" s="516"/>
      <c r="PGX216" s="516"/>
      <c r="PGY216" s="516"/>
      <c r="PGZ216" s="516"/>
      <c r="PHA216" s="516"/>
      <c r="PHB216" s="516"/>
      <c r="PHC216" s="516"/>
      <c r="PHD216" s="516"/>
      <c r="PHE216" s="516"/>
      <c r="PHF216" s="516"/>
      <c r="PHG216" s="516"/>
      <c r="PHH216" s="516"/>
      <c r="PHI216" s="516"/>
      <c r="PHJ216" s="516"/>
      <c r="PHK216" s="516"/>
      <c r="PHL216" s="516"/>
      <c r="PHM216" s="516"/>
      <c r="PHN216" s="516"/>
      <c r="PHO216" s="516"/>
      <c r="PHP216" s="516"/>
      <c r="PHQ216" s="516"/>
      <c r="PHR216" s="516"/>
      <c r="PHS216" s="516"/>
      <c r="PHT216" s="516"/>
      <c r="PHU216" s="516"/>
      <c r="PHV216" s="516"/>
      <c r="PHW216" s="516"/>
      <c r="PHX216" s="516"/>
      <c r="PHY216" s="516"/>
      <c r="PHZ216" s="516"/>
      <c r="PIA216" s="516"/>
      <c r="PIB216" s="516"/>
      <c r="PIC216" s="516"/>
      <c r="PID216" s="516"/>
      <c r="PIE216" s="516"/>
      <c r="PIF216" s="516"/>
      <c r="PIG216" s="516"/>
      <c r="PIH216" s="516"/>
      <c r="PII216" s="516"/>
      <c r="PIJ216" s="516"/>
      <c r="PIK216" s="516"/>
      <c r="PIL216" s="516"/>
      <c r="PIM216" s="516"/>
      <c r="PIN216" s="516"/>
      <c r="PIO216" s="516"/>
      <c r="PIP216" s="516"/>
      <c r="PIQ216" s="516"/>
      <c r="PIR216" s="516"/>
      <c r="PIS216" s="516"/>
      <c r="PIT216" s="516"/>
      <c r="PIU216" s="516"/>
      <c r="PIV216" s="516"/>
      <c r="PIW216" s="516"/>
      <c r="PIX216" s="516"/>
      <c r="PIY216" s="516"/>
      <c r="PIZ216" s="516"/>
      <c r="PJA216" s="516"/>
      <c r="PJB216" s="516"/>
      <c r="PJC216" s="516"/>
      <c r="PJD216" s="516"/>
      <c r="PJE216" s="516"/>
      <c r="PJF216" s="516"/>
      <c r="PJG216" s="516"/>
      <c r="PJH216" s="516"/>
      <c r="PJI216" s="516"/>
      <c r="PJJ216" s="516"/>
      <c r="PJK216" s="516"/>
      <c r="PJL216" s="516"/>
      <c r="PJM216" s="516"/>
      <c r="PJN216" s="516"/>
      <c r="PJO216" s="516"/>
      <c r="PJP216" s="516"/>
      <c r="PJQ216" s="516"/>
      <c r="PJR216" s="516"/>
      <c r="PJS216" s="516"/>
      <c r="PJT216" s="516"/>
      <c r="PJU216" s="516"/>
      <c r="PJV216" s="516"/>
      <c r="PJW216" s="516"/>
      <c r="PJX216" s="516"/>
      <c r="PJY216" s="516"/>
      <c r="PJZ216" s="516"/>
      <c r="PKA216" s="516"/>
      <c r="PKB216" s="516"/>
      <c r="PKC216" s="516"/>
      <c r="PKD216" s="516"/>
      <c r="PKE216" s="516"/>
      <c r="PKF216" s="516"/>
      <c r="PKG216" s="516"/>
      <c r="PKH216" s="516"/>
      <c r="PKI216" s="516"/>
      <c r="PKJ216" s="516"/>
      <c r="PKK216" s="516"/>
      <c r="PKL216" s="516"/>
      <c r="PKM216" s="516"/>
      <c r="PKN216" s="516"/>
      <c r="PKO216" s="516"/>
      <c r="PKP216" s="516"/>
      <c r="PKQ216" s="516"/>
      <c r="PKR216" s="516"/>
      <c r="PKS216" s="516"/>
      <c r="PKT216" s="516"/>
      <c r="PKU216" s="516"/>
      <c r="PKV216" s="516"/>
      <c r="PKW216" s="516"/>
      <c r="PKX216" s="516"/>
      <c r="PKY216" s="516"/>
      <c r="PKZ216" s="516"/>
      <c r="PLA216" s="516"/>
      <c r="PLB216" s="516"/>
      <c r="PLC216" s="516"/>
      <c r="PLD216" s="516"/>
      <c r="PLE216" s="516"/>
      <c r="PLF216" s="516"/>
      <c r="PLG216" s="516"/>
      <c r="PLH216" s="516"/>
      <c r="PLI216" s="516"/>
      <c r="PLJ216" s="516"/>
      <c r="PLK216" s="516"/>
      <c r="PLL216" s="516"/>
      <c r="PLM216" s="516"/>
      <c r="PLN216" s="516"/>
      <c r="PLO216" s="516"/>
      <c r="PLP216" s="516"/>
      <c r="PLQ216" s="516"/>
      <c r="PLR216" s="516"/>
      <c r="PLS216" s="516"/>
      <c r="PLT216" s="516"/>
      <c r="PLU216" s="516"/>
      <c r="PLV216" s="516"/>
      <c r="PLW216" s="516"/>
      <c r="PLX216" s="516"/>
      <c r="PLY216" s="516"/>
      <c r="PLZ216" s="516"/>
      <c r="PMA216" s="516"/>
      <c r="PMB216" s="516"/>
      <c r="PMC216" s="516"/>
      <c r="PMD216" s="516"/>
      <c r="PME216" s="516"/>
      <c r="PMF216" s="516"/>
      <c r="PMG216" s="516"/>
      <c r="PMH216" s="516"/>
      <c r="PMI216" s="516"/>
      <c r="PMJ216" s="516"/>
      <c r="PMK216" s="516"/>
      <c r="PML216" s="516"/>
      <c r="PMM216" s="516"/>
      <c r="PMN216" s="516"/>
      <c r="PMO216" s="516"/>
      <c r="PMP216" s="516"/>
      <c r="PMQ216" s="516"/>
      <c r="PMR216" s="516"/>
      <c r="PMS216" s="516"/>
      <c r="PMT216" s="516"/>
      <c r="PMU216" s="516"/>
      <c r="PMV216" s="516"/>
      <c r="PMW216" s="516"/>
      <c r="PMX216" s="516"/>
      <c r="PMY216" s="516"/>
      <c r="PMZ216" s="516"/>
      <c r="PNA216" s="516"/>
      <c r="PNB216" s="516"/>
      <c r="PNC216" s="516"/>
      <c r="PND216" s="516"/>
      <c r="PNE216" s="516"/>
      <c r="PNF216" s="516"/>
      <c r="PNG216" s="516"/>
      <c r="PNH216" s="516"/>
      <c r="PNI216" s="516"/>
      <c r="PNJ216" s="516"/>
      <c r="PNK216" s="516"/>
      <c r="PNL216" s="516"/>
      <c r="PNM216" s="516"/>
      <c r="PNN216" s="516"/>
      <c r="PNO216" s="516"/>
      <c r="PNP216" s="516"/>
      <c r="PNQ216" s="516"/>
      <c r="PNR216" s="516"/>
      <c r="PNS216" s="516"/>
      <c r="PNT216" s="516"/>
      <c r="PNU216" s="516"/>
      <c r="PNV216" s="516"/>
      <c r="PNW216" s="516"/>
      <c r="PNX216" s="516"/>
      <c r="PNY216" s="516"/>
      <c r="PNZ216" s="516"/>
      <c r="POA216" s="516"/>
      <c r="POB216" s="516"/>
      <c r="POC216" s="516"/>
      <c r="POD216" s="516"/>
      <c r="POE216" s="516"/>
      <c r="POF216" s="516"/>
      <c r="POG216" s="516"/>
      <c r="POH216" s="516"/>
      <c r="POI216" s="516"/>
      <c r="POJ216" s="516"/>
      <c r="POK216" s="516"/>
      <c r="POL216" s="516"/>
      <c r="POM216" s="516"/>
      <c r="PON216" s="516"/>
      <c r="POO216" s="516"/>
      <c r="POP216" s="516"/>
      <c r="POQ216" s="516"/>
      <c r="POR216" s="516"/>
      <c r="POS216" s="516"/>
      <c r="POT216" s="516"/>
      <c r="POU216" s="516"/>
      <c r="POV216" s="516"/>
      <c r="POW216" s="516"/>
      <c r="POX216" s="516"/>
      <c r="POY216" s="516"/>
      <c r="POZ216" s="516"/>
      <c r="PPA216" s="516"/>
      <c r="PPB216" s="516"/>
      <c r="PPC216" s="516"/>
      <c r="PPD216" s="516"/>
      <c r="PPE216" s="516"/>
      <c r="PPF216" s="516"/>
      <c r="PPG216" s="516"/>
      <c r="PPH216" s="516"/>
      <c r="PPI216" s="516"/>
      <c r="PPJ216" s="516"/>
      <c r="PPK216" s="516"/>
      <c r="PPL216" s="516"/>
      <c r="PPM216" s="516"/>
      <c r="PPN216" s="516"/>
      <c r="PPO216" s="516"/>
      <c r="PPP216" s="516"/>
      <c r="PPQ216" s="516"/>
      <c r="PPR216" s="516"/>
      <c r="PPS216" s="516"/>
      <c r="PPT216" s="516"/>
      <c r="PPU216" s="516"/>
      <c r="PPV216" s="516"/>
      <c r="PPW216" s="516"/>
      <c r="PPX216" s="516"/>
      <c r="PPY216" s="516"/>
      <c r="PPZ216" s="516"/>
      <c r="PQA216" s="516"/>
      <c r="PQB216" s="516"/>
      <c r="PQC216" s="516"/>
      <c r="PQD216" s="516"/>
      <c r="PQE216" s="516"/>
      <c r="PQF216" s="516"/>
      <c r="PQG216" s="516"/>
      <c r="PQH216" s="516"/>
      <c r="PQI216" s="516"/>
      <c r="PQJ216" s="516"/>
      <c r="PQK216" s="516"/>
      <c r="PQL216" s="516"/>
      <c r="PQM216" s="516"/>
      <c r="PQN216" s="516"/>
      <c r="PQO216" s="516"/>
      <c r="PQP216" s="516"/>
      <c r="PQQ216" s="516"/>
      <c r="PQR216" s="516"/>
      <c r="PQS216" s="516"/>
      <c r="PQT216" s="516"/>
      <c r="PQU216" s="516"/>
      <c r="PQV216" s="516"/>
      <c r="PQW216" s="516"/>
      <c r="PQX216" s="516"/>
      <c r="PQY216" s="516"/>
      <c r="PQZ216" s="516"/>
      <c r="PRA216" s="516"/>
      <c r="PRB216" s="516"/>
      <c r="PRC216" s="516"/>
      <c r="PRD216" s="516"/>
      <c r="PRE216" s="516"/>
      <c r="PRF216" s="516"/>
      <c r="PRG216" s="516"/>
      <c r="PRH216" s="516"/>
      <c r="PRI216" s="516"/>
      <c r="PRJ216" s="516"/>
      <c r="PRK216" s="516"/>
      <c r="PRL216" s="516"/>
      <c r="PRM216" s="516"/>
      <c r="PRN216" s="516"/>
      <c r="PRO216" s="516"/>
      <c r="PRP216" s="516"/>
      <c r="PRQ216" s="516"/>
      <c r="PRR216" s="516"/>
      <c r="PRS216" s="516"/>
      <c r="PRT216" s="516"/>
      <c r="PRU216" s="516"/>
      <c r="PRV216" s="516"/>
      <c r="PRW216" s="516"/>
      <c r="PRX216" s="516"/>
      <c r="PRY216" s="516"/>
      <c r="PRZ216" s="516"/>
      <c r="PSA216" s="516"/>
      <c r="PSB216" s="516"/>
      <c r="PSC216" s="516"/>
      <c r="PSD216" s="516"/>
      <c r="PSE216" s="516"/>
      <c r="PSF216" s="516"/>
      <c r="PSG216" s="516"/>
      <c r="PSH216" s="516"/>
      <c r="PSI216" s="516"/>
      <c r="PSJ216" s="516"/>
      <c r="PSK216" s="516"/>
      <c r="PSL216" s="516"/>
      <c r="PSM216" s="516"/>
      <c r="PSN216" s="516"/>
      <c r="PSO216" s="516"/>
      <c r="PSP216" s="516"/>
      <c r="PSQ216" s="516"/>
      <c r="PSR216" s="516"/>
      <c r="PSS216" s="516"/>
      <c r="PST216" s="516"/>
      <c r="PSU216" s="516"/>
      <c r="PSV216" s="516"/>
      <c r="PSW216" s="516"/>
      <c r="PSX216" s="516"/>
      <c r="PSY216" s="516"/>
      <c r="PSZ216" s="516"/>
      <c r="PTA216" s="516"/>
      <c r="PTB216" s="516"/>
      <c r="PTC216" s="516"/>
      <c r="PTD216" s="516"/>
      <c r="PTE216" s="516"/>
      <c r="PTF216" s="516"/>
      <c r="PTG216" s="516"/>
      <c r="PTH216" s="516"/>
      <c r="PTI216" s="516"/>
      <c r="PTJ216" s="516"/>
      <c r="PTK216" s="516"/>
      <c r="PTL216" s="516"/>
      <c r="PTM216" s="516"/>
      <c r="PTN216" s="516"/>
      <c r="PTO216" s="516"/>
      <c r="PTP216" s="516"/>
      <c r="PTQ216" s="516"/>
      <c r="PTR216" s="516"/>
      <c r="PTS216" s="516"/>
      <c r="PTT216" s="516"/>
      <c r="PTU216" s="516"/>
      <c r="PTV216" s="516"/>
      <c r="PTW216" s="516"/>
      <c r="PTX216" s="516"/>
      <c r="PTY216" s="516"/>
      <c r="PTZ216" s="516"/>
      <c r="PUA216" s="516"/>
      <c r="PUB216" s="516"/>
      <c r="PUC216" s="516"/>
      <c r="PUD216" s="516"/>
      <c r="PUE216" s="516"/>
      <c r="PUF216" s="516"/>
      <c r="PUG216" s="516"/>
      <c r="PUH216" s="516"/>
      <c r="PUI216" s="516"/>
      <c r="PUJ216" s="516"/>
      <c r="PUK216" s="516"/>
      <c r="PUL216" s="516"/>
      <c r="PUM216" s="516"/>
      <c r="PUN216" s="516"/>
      <c r="PUO216" s="516"/>
      <c r="PUP216" s="516"/>
      <c r="PUQ216" s="516"/>
      <c r="PUR216" s="516"/>
      <c r="PUS216" s="516"/>
      <c r="PUT216" s="516"/>
      <c r="PUU216" s="516"/>
      <c r="PUV216" s="516"/>
      <c r="PUW216" s="516"/>
      <c r="PUX216" s="516"/>
      <c r="PUY216" s="516"/>
      <c r="PUZ216" s="516"/>
      <c r="PVA216" s="516"/>
      <c r="PVB216" s="516"/>
      <c r="PVC216" s="516"/>
      <c r="PVD216" s="516"/>
      <c r="PVE216" s="516"/>
      <c r="PVF216" s="516"/>
      <c r="PVG216" s="516"/>
      <c r="PVH216" s="516"/>
      <c r="PVI216" s="516"/>
      <c r="PVJ216" s="516"/>
      <c r="PVK216" s="516"/>
      <c r="PVL216" s="516"/>
      <c r="PVM216" s="516"/>
      <c r="PVN216" s="516"/>
      <c r="PVO216" s="516"/>
      <c r="PVP216" s="516"/>
      <c r="PVQ216" s="516"/>
      <c r="PVR216" s="516"/>
      <c r="PVS216" s="516"/>
      <c r="PVT216" s="516"/>
      <c r="PVU216" s="516"/>
      <c r="PVV216" s="516"/>
      <c r="PVW216" s="516"/>
      <c r="PVX216" s="516"/>
      <c r="PVY216" s="516"/>
      <c r="PVZ216" s="516"/>
      <c r="PWA216" s="516"/>
      <c r="PWB216" s="516"/>
      <c r="PWC216" s="516"/>
      <c r="PWD216" s="516"/>
      <c r="PWE216" s="516"/>
      <c r="PWF216" s="516"/>
      <c r="PWG216" s="516"/>
      <c r="PWH216" s="516"/>
      <c r="PWI216" s="516"/>
      <c r="PWJ216" s="516"/>
      <c r="PWK216" s="516"/>
      <c r="PWL216" s="516"/>
      <c r="PWM216" s="516"/>
      <c r="PWN216" s="516"/>
      <c r="PWO216" s="516"/>
      <c r="PWP216" s="516"/>
      <c r="PWQ216" s="516"/>
      <c r="PWR216" s="516"/>
      <c r="PWS216" s="516"/>
      <c r="PWT216" s="516"/>
      <c r="PWU216" s="516"/>
      <c r="PWV216" s="516"/>
      <c r="PWW216" s="516"/>
      <c r="PWX216" s="516"/>
      <c r="PWY216" s="516"/>
      <c r="PWZ216" s="516"/>
      <c r="PXA216" s="516"/>
      <c r="PXB216" s="516"/>
      <c r="PXC216" s="516"/>
      <c r="PXD216" s="516"/>
      <c r="PXE216" s="516"/>
      <c r="PXF216" s="516"/>
      <c r="PXG216" s="516"/>
      <c r="PXH216" s="516"/>
      <c r="PXI216" s="516"/>
      <c r="PXJ216" s="516"/>
      <c r="PXK216" s="516"/>
      <c r="PXL216" s="516"/>
      <c r="PXM216" s="516"/>
      <c r="PXN216" s="516"/>
      <c r="PXO216" s="516"/>
      <c r="PXP216" s="516"/>
      <c r="PXQ216" s="516"/>
      <c r="PXR216" s="516"/>
      <c r="PXS216" s="516"/>
      <c r="PXT216" s="516"/>
      <c r="PXU216" s="516"/>
      <c r="PXV216" s="516"/>
      <c r="PXW216" s="516"/>
      <c r="PXX216" s="516"/>
      <c r="PXY216" s="516"/>
      <c r="PXZ216" s="516"/>
      <c r="PYA216" s="516"/>
      <c r="PYB216" s="516"/>
      <c r="PYC216" s="516"/>
      <c r="PYD216" s="516"/>
      <c r="PYE216" s="516"/>
      <c r="PYF216" s="516"/>
      <c r="PYG216" s="516"/>
      <c r="PYH216" s="516"/>
      <c r="PYI216" s="516"/>
      <c r="PYJ216" s="516"/>
      <c r="PYK216" s="516"/>
      <c r="PYL216" s="516"/>
      <c r="PYM216" s="516"/>
      <c r="PYN216" s="516"/>
      <c r="PYO216" s="516"/>
      <c r="PYP216" s="516"/>
      <c r="PYQ216" s="516"/>
      <c r="PYR216" s="516"/>
      <c r="PYS216" s="516"/>
      <c r="PYT216" s="516"/>
      <c r="PYU216" s="516"/>
      <c r="PYV216" s="516"/>
      <c r="PYW216" s="516"/>
      <c r="PYX216" s="516"/>
      <c r="PYY216" s="516"/>
      <c r="PYZ216" s="516"/>
      <c r="PZA216" s="516"/>
      <c r="PZB216" s="516"/>
      <c r="PZC216" s="516"/>
      <c r="PZD216" s="516"/>
      <c r="PZE216" s="516"/>
      <c r="PZF216" s="516"/>
      <c r="PZG216" s="516"/>
      <c r="PZH216" s="516"/>
      <c r="PZI216" s="516"/>
      <c r="PZJ216" s="516"/>
      <c r="PZK216" s="516"/>
      <c r="PZL216" s="516"/>
      <c r="PZM216" s="516"/>
      <c r="PZN216" s="516"/>
      <c r="PZO216" s="516"/>
      <c r="PZP216" s="516"/>
      <c r="PZQ216" s="516"/>
      <c r="PZR216" s="516"/>
      <c r="PZS216" s="516"/>
      <c r="PZT216" s="516"/>
      <c r="PZU216" s="516"/>
      <c r="PZV216" s="516"/>
      <c r="PZW216" s="516"/>
      <c r="PZX216" s="516"/>
      <c r="PZY216" s="516"/>
      <c r="PZZ216" s="516"/>
      <c r="QAA216" s="516"/>
      <c r="QAB216" s="516"/>
      <c r="QAC216" s="516"/>
      <c r="QAD216" s="516"/>
      <c r="QAE216" s="516"/>
      <c r="QAF216" s="516"/>
      <c r="QAG216" s="516"/>
      <c r="QAH216" s="516"/>
      <c r="QAI216" s="516"/>
      <c r="QAJ216" s="516"/>
      <c r="QAK216" s="516"/>
      <c r="QAL216" s="516"/>
      <c r="QAM216" s="516"/>
      <c r="QAN216" s="516"/>
      <c r="QAO216" s="516"/>
      <c r="QAP216" s="516"/>
      <c r="QAQ216" s="516"/>
      <c r="QAR216" s="516"/>
      <c r="QAS216" s="516"/>
      <c r="QAT216" s="516"/>
      <c r="QAU216" s="516"/>
      <c r="QAV216" s="516"/>
      <c r="QAW216" s="516"/>
      <c r="QAX216" s="516"/>
      <c r="QAY216" s="516"/>
      <c r="QAZ216" s="516"/>
      <c r="QBA216" s="516"/>
      <c r="QBB216" s="516"/>
      <c r="QBC216" s="516"/>
      <c r="QBD216" s="516"/>
      <c r="QBE216" s="516"/>
      <c r="QBF216" s="516"/>
      <c r="QBG216" s="516"/>
      <c r="QBH216" s="516"/>
      <c r="QBI216" s="516"/>
      <c r="QBJ216" s="516"/>
      <c r="QBK216" s="516"/>
      <c r="QBL216" s="516"/>
      <c r="QBM216" s="516"/>
      <c r="QBN216" s="516"/>
      <c r="QBO216" s="516"/>
      <c r="QBP216" s="516"/>
      <c r="QBQ216" s="516"/>
      <c r="QBR216" s="516"/>
      <c r="QBS216" s="516"/>
      <c r="QBT216" s="516"/>
      <c r="QBU216" s="516"/>
      <c r="QBV216" s="516"/>
      <c r="QBW216" s="516"/>
      <c r="QBX216" s="516"/>
      <c r="QBY216" s="516"/>
      <c r="QBZ216" s="516"/>
      <c r="QCA216" s="516"/>
      <c r="QCB216" s="516"/>
      <c r="QCC216" s="516"/>
      <c r="QCD216" s="516"/>
      <c r="QCE216" s="516"/>
      <c r="QCF216" s="516"/>
      <c r="QCG216" s="516"/>
      <c r="QCH216" s="516"/>
      <c r="QCI216" s="516"/>
      <c r="QCJ216" s="516"/>
      <c r="QCK216" s="516"/>
      <c r="QCL216" s="516"/>
      <c r="QCM216" s="516"/>
      <c r="QCN216" s="516"/>
      <c r="QCO216" s="516"/>
      <c r="QCP216" s="516"/>
      <c r="QCQ216" s="516"/>
      <c r="QCR216" s="516"/>
      <c r="QCS216" s="516"/>
      <c r="QCT216" s="516"/>
      <c r="QCU216" s="516"/>
      <c r="QCV216" s="516"/>
      <c r="QCW216" s="516"/>
      <c r="QCX216" s="516"/>
      <c r="QCY216" s="516"/>
      <c r="QCZ216" s="516"/>
      <c r="QDA216" s="516"/>
      <c r="QDB216" s="516"/>
      <c r="QDC216" s="516"/>
      <c r="QDD216" s="516"/>
      <c r="QDE216" s="516"/>
      <c r="QDF216" s="516"/>
      <c r="QDG216" s="516"/>
      <c r="QDH216" s="516"/>
      <c r="QDI216" s="516"/>
      <c r="QDJ216" s="516"/>
      <c r="QDK216" s="516"/>
      <c r="QDL216" s="516"/>
      <c r="QDM216" s="516"/>
      <c r="QDN216" s="516"/>
      <c r="QDO216" s="516"/>
      <c r="QDP216" s="516"/>
      <c r="QDQ216" s="516"/>
      <c r="QDR216" s="516"/>
      <c r="QDS216" s="516"/>
      <c r="QDT216" s="516"/>
      <c r="QDU216" s="516"/>
      <c r="QDV216" s="516"/>
      <c r="QDW216" s="516"/>
      <c r="QDX216" s="516"/>
      <c r="QDY216" s="516"/>
      <c r="QDZ216" s="516"/>
      <c r="QEA216" s="516"/>
      <c r="QEB216" s="516"/>
      <c r="QEC216" s="516"/>
      <c r="QED216" s="516"/>
      <c r="QEE216" s="516"/>
      <c r="QEF216" s="516"/>
      <c r="QEG216" s="516"/>
      <c r="QEH216" s="516"/>
      <c r="QEI216" s="516"/>
      <c r="QEJ216" s="516"/>
      <c r="QEK216" s="516"/>
      <c r="QEL216" s="516"/>
      <c r="QEM216" s="516"/>
      <c r="QEN216" s="516"/>
      <c r="QEO216" s="516"/>
      <c r="QEP216" s="516"/>
      <c r="QEQ216" s="516"/>
      <c r="QER216" s="516"/>
      <c r="QES216" s="516"/>
      <c r="QET216" s="516"/>
      <c r="QEU216" s="516"/>
      <c r="QEV216" s="516"/>
      <c r="QEW216" s="516"/>
      <c r="QEX216" s="516"/>
      <c r="QEY216" s="516"/>
      <c r="QEZ216" s="516"/>
      <c r="QFA216" s="516"/>
      <c r="QFB216" s="516"/>
      <c r="QFC216" s="516"/>
      <c r="QFD216" s="516"/>
      <c r="QFE216" s="516"/>
      <c r="QFF216" s="516"/>
      <c r="QFG216" s="516"/>
      <c r="QFH216" s="516"/>
      <c r="QFI216" s="516"/>
      <c r="QFJ216" s="516"/>
      <c r="QFK216" s="516"/>
      <c r="QFL216" s="516"/>
      <c r="QFM216" s="516"/>
      <c r="QFN216" s="516"/>
      <c r="QFO216" s="516"/>
      <c r="QFP216" s="516"/>
      <c r="QFQ216" s="516"/>
      <c r="QFR216" s="516"/>
      <c r="QFS216" s="516"/>
      <c r="QFT216" s="516"/>
      <c r="QFU216" s="516"/>
      <c r="QFV216" s="516"/>
      <c r="QFW216" s="516"/>
      <c r="QFX216" s="516"/>
      <c r="QFY216" s="516"/>
      <c r="QFZ216" s="516"/>
      <c r="QGA216" s="516"/>
      <c r="QGB216" s="516"/>
      <c r="QGC216" s="516"/>
      <c r="QGD216" s="516"/>
      <c r="QGE216" s="516"/>
      <c r="QGF216" s="516"/>
      <c r="QGG216" s="516"/>
      <c r="QGH216" s="516"/>
      <c r="QGI216" s="516"/>
      <c r="QGJ216" s="516"/>
      <c r="QGK216" s="516"/>
      <c r="QGL216" s="516"/>
      <c r="QGM216" s="516"/>
      <c r="QGN216" s="516"/>
      <c r="QGO216" s="516"/>
      <c r="QGP216" s="516"/>
      <c r="QGQ216" s="516"/>
      <c r="QGR216" s="516"/>
      <c r="QGS216" s="516"/>
      <c r="QGT216" s="516"/>
      <c r="QGU216" s="516"/>
      <c r="QGV216" s="516"/>
      <c r="QGW216" s="516"/>
      <c r="QGX216" s="516"/>
      <c r="QGY216" s="516"/>
      <c r="QGZ216" s="516"/>
      <c r="QHA216" s="516"/>
      <c r="QHB216" s="516"/>
      <c r="QHC216" s="516"/>
      <c r="QHD216" s="516"/>
      <c r="QHE216" s="516"/>
      <c r="QHF216" s="516"/>
      <c r="QHG216" s="516"/>
      <c r="QHH216" s="516"/>
      <c r="QHI216" s="516"/>
      <c r="QHJ216" s="516"/>
      <c r="QHK216" s="516"/>
      <c r="QHL216" s="516"/>
      <c r="QHM216" s="516"/>
      <c r="QHN216" s="516"/>
      <c r="QHO216" s="516"/>
      <c r="QHP216" s="516"/>
      <c r="QHQ216" s="516"/>
      <c r="QHR216" s="516"/>
      <c r="QHS216" s="516"/>
      <c r="QHT216" s="516"/>
      <c r="QHU216" s="516"/>
      <c r="QHV216" s="516"/>
      <c r="QHW216" s="516"/>
      <c r="QHX216" s="516"/>
      <c r="QHY216" s="516"/>
      <c r="QHZ216" s="516"/>
      <c r="QIA216" s="516"/>
      <c r="QIB216" s="516"/>
      <c r="QIC216" s="516"/>
      <c r="QID216" s="516"/>
      <c r="QIE216" s="516"/>
      <c r="QIF216" s="516"/>
      <c r="QIG216" s="516"/>
      <c r="QIH216" s="516"/>
      <c r="QII216" s="516"/>
      <c r="QIJ216" s="516"/>
      <c r="QIK216" s="516"/>
      <c r="QIL216" s="516"/>
      <c r="QIM216" s="516"/>
      <c r="QIN216" s="516"/>
      <c r="QIO216" s="516"/>
      <c r="QIP216" s="516"/>
      <c r="QIQ216" s="516"/>
      <c r="QIR216" s="516"/>
      <c r="QIS216" s="516"/>
      <c r="QIT216" s="516"/>
      <c r="QIU216" s="516"/>
      <c r="QIV216" s="516"/>
      <c r="QIW216" s="516"/>
      <c r="QIX216" s="516"/>
      <c r="QIY216" s="516"/>
      <c r="QIZ216" s="516"/>
      <c r="QJA216" s="516"/>
      <c r="QJB216" s="516"/>
      <c r="QJC216" s="516"/>
      <c r="QJD216" s="516"/>
      <c r="QJE216" s="516"/>
      <c r="QJF216" s="516"/>
      <c r="QJG216" s="516"/>
      <c r="QJH216" s="516"/>
      <c r="QJI216" s="516"/>
      <c r="QJJ216" s="516"/>
      <c r="QJK216" s="516"/>
      <c r="QJL216" s="516"/>
      <c r="QJM216" s="516"/>
      <c r="QJN216" s="516"/>
      <c r="QJO216" s="516"/>
      <c r="QJP216" s="516"/>
      <c r="QJQ216" s="516"/>
      <c r="QJR216" s="516"/>
      <c r="QJS216" s="516"/>
      <c r="QJT216" s="516"/>
      <c r="QJU216" s="516"/>
      <c r="QJV216" s="516"/>
      <c r="QJW216" s="516"/>
      <c r="QJX216" s="516"/>
      <c r="QJY216" s="516"/>
      <c r="QJZ216" s="516"/>
      <c r="QKA216" s="516"/>
      <c r="QKB216" s="516"/>
      <c r="QKC216" s="516"/>
      <c r="QKD216" s="516"/>
      <c r="QKE216" s="516"/>
      <c r="QKF216" s="516"/>
      <c r="QKG216" s="516"/>
      <c r="QKH216" s="516"/>
      <c r="QKI216" s="516"/>
      <c r="QKJ216" s="516"/>
      <c r="QKK216" s="516"/>
      <c r="QKL216" s="516"/>
      <c r="QKM216" s="516"/>
      <c r="QKN216" s="516"/>
      <c r="QKO216" s="516"/>
      <c r="QKP216" s="516"/>
      <c r="QKQ216" s="516"/>
      <c r="QKR216" s="516"/>
      <c r="QKS216" s="516"/>
      <c r="QKT216" s="516"/>
      <c r="QKU216" s="516"/>
      <c r="QKV216" s="516"/>
      <c r="QKW216" s="516"/>
      <c r="QKX216" s="516"/>
      <c r="QKY216" s="516"/>
      <c r="QKZ216" s="516"/>
      <c r="QLA216" s="516"/>
      <c r="QLB216" s="516"/>
      <c r="QLC216" s="516"/>
      <c r="QLD216" s="516"/>
      <c r="QLE216" s="516"/>
      <c r="QLF216" s="516"/>
      <c r="QLG216" s="516"/>
      <c r="QLH216" s="516"/>
      <c r="QLI216" s="516"/>
      <c r="QLJ216" s="516"/>
      <c r="QLK216" s="516"/>
      <c r="QLL216" s="516"/>
      <c r="QLM216" s="516"/>
      <c r="QLN216" s="516"/>
      <c r="QLO216" s="516"/>
      <c r="QLP216" s="516"/>
      <c r="QLQ216" s="516"/>
      <c r="QLR216" s="516"/>
      <c r="QLS216" s="516"/>
      <c r="QLT216" s="516"/>
      <c r="QLU216" s="516"/>
      <c r="QLV216" s="516"/>
      <c r="QLW216" s="516"/>
      <c r="QLX216" s="516"/>
      <c r="QLY216" s="516"/>
      <c r="QLZ216" s="516"/>
      <c r="QMA216" s="516"/>
      <c r="QMB216" s="516"/>
      <c r="QMC216" s="516"/>
      <c r="QMD216" s="516"/>
      <c r="QME216" s="516"/>
      <c r="QMF216" s="516"/>
      <c r="QMG216" s="516"/>
      <c r="QMH216" s="516"/>
      <c r="QMI216" s="516"/>
      <c r="QMJ216" s="516"/>
      <c r="QMK216" s="516"/>
      <c r="QML216" s="516"/>
      <c r="QMM216" s="516"/>
      <c r="QMN216" s="516"/>
      <c r="QMO216" s="516"/>
      <c r="QMP216" s="516"/>
      <c r="QMQ216" s="516"/>
      <c r="QMR216" s="516"/>
      <c r="QMS216" s="516"/>
      <c r="QMT216" s="516"/>
      <c r="QMU216" s="516"/>
      <c r="QMV216" s="516"/>
      <c r="QMW216" s="516"/>
      <c r="QMX216" s="516"/>
      <c r="QMY216" s="516"/>
      <c r="QMZ216" s="516"/>
      <c r="QNA216" s="516"/>
      <c r="QNB216" s="516"/>
      <c r="QNC216" s="516"/>
      <c r="QND216" s="516"/>
      <c r="QNE216" s="516"/>
      <c r="QNF216" s="516"/>
      <c r="QNG216" s="516"/>
      <c r="QNH216" s="516"/>
      <c r="QNI216" s="516"/>
      <c r="QNJ216" s="516"/>
      <c r="QNK216" s="516"/>
      <c r="QNL216" s="516"/>
      <c r="QNM216" s="516"/>
      <c r="QNN216" s="516"/>
      <c r="QNO216" s="516"/>
      <c r="QNP216" s="516"/>
      <c r="QNQ216" s="516"/>
      <c r="QNR216" s="516"/>
      <c r="QNS216" s="516"/>
      <c r="QNT216" s="516"/>
      <c r="QNU216" s="516"/>
      <c r="QNV216" s="516"/>
      <c r="QNW216" s="516"/>
      <c r="QNX216" s="516"/>
      <c r="QNY216" s="516"/>
      <c r="QNZ216" s="516"/>
      <c r="QOA216" s="516"/>
      <c r="QOB216" s="516"/>
      <c r="QOC216" s="516"/>
      <c r="QOD216" s="516"/>
      <c r="QOE216" s="516"/>
      <c r="QOF216" s="516"/>
      <c r="QOG216" s="516"/>
      <c r="QOH216" s="516"/>
      <c r="QOI216" s="516"/>
      <c r="QOJ216" s="516"/>
      <c r="QOK216" s="516"/>
      <c r="QOL216" s="516"/>
      <c r="QOM216" s="516"/>
      <c r="QON216" s="516"/>
      <c r="QOO216" s="516"/>
      <c r="QOP216" s="516"/>
      <c r="QOQ216" s="516"/>
      <c r="QOR216" s="516"/>
      <c r="QOS216" s="516"/>
      <c r="QOT216" s="516"/>
      <c r="QOU216" s="516"/>
      <c r="QOV216" s="516"/>
      <c r="QOW216" s="516"/>
      <c r="QOX216" s="516"/>
      <c r="QOY216" s="516"/>
      <c r="QOZ216" s="516"/>
      <c r="QPA216" s="516"/>
      <c r="QPB216" s="516"/>
      <c r="QPC216" s="516"/>
      <c r="QPD216" s="516"/>
      <c r="QPE216" s="516"/>
      <c r="QPF216" s="516"/>
      <c r="QPG216" s="516"/>
      <c r="QPH216" s="516"/>
      <c r="QPI216" s="516"/>
      <c r="QPJ216" s="516"/>
      <c r="QPK216" s="516"/>
      <c r="QPL216" s="516"/>
      <c r="QPM216" s="516"/>
      <c r="QPN216" s="516"/>
      <c r="QPO216" s="516"/>
      <c r="QPP216" s="516"/>
      <c r="QPQ216" s="516"/>
      <c r="QPR216" s="516"/>
      <c r="QPS216" s="516"/>
      <c r="QPT216" s="516"/>
      <c r="QPU216" s="516"/>
      <c r="QPV216" s="516"/>
      <c r="QPW216" s="516"/>
      <c r="QPX216" s="516"/>
      <c r="QPY216" s="516"/>
      <c r="QPZ216" s="516"/>
      <c r="QQA216" s="516"/>
      <c r="QQB216" s="516"/>
      <c r="QQC216" s="516"/>
      <c r="QQD216" s="516"/>
      <c r="QQE216" s="516"/>
      <c r="QQF216" s="516"/>
      <c r="QQG216" s="516"/>
      <c r="QQH216" s="516"/>
      <c r="QQI216" s="516"/>
      <c r="QQJ216" s="516"/>
      <c r="QQK216" s="516"/>
      <c r="QQL216" s="516"/>
      <c r="QQM216" s="516"/>
      <c r="QQN216" s="516"/>
      <c r="QQO216" s="516"/>
      <c r="QQP216" s="516"/>
      <c r="QQQ216" s="516"/>
      <c r="QQR216" s="516"/>
      <c r="QQS216" s="516"/>
      <c r="QQT216" s="516"/>
      <c r="QQU216" s="516"/>
      <c r="QQV216" s="516"/>
      <c r="QQW216" s="516"/>
      <c r="QQX216" s="516"/>
      <c r="QQY216" s="516"/>
      <c r="QQZ216" s="516"/>
      <c r="QRA216" s="516"/>
      <c r="QRB216" s="516"/>
      <c r="QRC216" s="516"/>
      <c r="QRD216" s="516"/>
      <c r="QRE216" s="516"/>
      <c r="QRF216" s="516"/>
      <c r="QRG216" s="516"/>
      <c r="QRH216" s="516"/>
      <c r="QRI216" s="516"/>
      <c r="QRJ216" s="516"/>
      <c r="QRK216" s="516"/>
      <c r="QRL216" s="516"/>
      <c r="QRM216" s="516"/>
      <c r="QRN216" s="516"/>
      <c r="QRO216" s="516"/>
      <c r="QRP216" s="516"/>
      <c r="QRQ216" s="516"/>
      <c r="QRR216" s="516"/>
      <c r="QRS216" s="516"/>
      <c r="QRT216" s="516"/>
      <c r="QRU216" s="516"/>
      <c r="QRV216" s="516"/>
      <c r="QRW216" s="516"/>
      <c r="QRX216" s="516"/>
      <c r="QRY216" s="516"/>
      <c r="QRZ216" s="516"/>
      <c r="QSA216" s="516"/>
      <c r="QSB216" s="516"/>
      <c r="QSC216" s="516"/>
      <c r="QSD216" s="516"/>
      <c r="QSE216" s="516"/>
      <c r="QSF216" s="516"/>
      <c r="QSG216" s="516"/>
      <c r="QSH216" s="516"/>
      <c r="QSI216" s="516"/>
      <c r="QSJ216" s="516"/>
      <c r="QSK216" s="516"/>
      <c r="QSL216" s="516"/>
      <c r="QSM216" s="516"/>
      <c r="QSN216" s="516"/>
      <c r="QSO216" s="516"/>
      <c r="QSP216" s="516"/>
      <c r="QSQ216" s="516"/>
      <c r="QSR216" s="516"/>
      <c r="QSS216" s="516"/>
      <c r="QST216" s="516"/>
      <c r="QSU216" s="516"/>
      <c r="QSV216" s="516"/>
      <c r="QSW216" s="516"/>
      <c r="QSX216" s="516"/>
      <c r="QSY216" s="516"/>
      <c r="QSZ216" s="516"/>
      <c r="QTA216" s="516"/>
      <c r="QTB216" s="516"/>
      <c r="QTC216" s="516"/>
      <c r="QTD216" s="516"/>
      <c r="QTE216" s="516"/>
      <c r="QTF216" s="516"/>
      <c r="QTG216" s="516"/>
      <c r="QTH216" s="516"/>
      <c r="QTI216" s="516"/>
      <c r="QTJ216" s="516"/>
      <c r="QTK216" s="516"/>
      <c r="QTL216" s="516"/>
      <c r="QTM216" s="516"/>
      <c r="QTN216" s="516"/>
      <c r="QTO216" s="516"/>
      <c r="QTP216" s="516"/>
      <c r="QTQ216" s="516"/>
      <c r="QTR216" s="516"/>
      <c r="QTS216" s="516"/>
      <c r="QTT216" s="516"/>
      <c r="QTU216" s="516"/>
      <c r="QTV216" s="516"/>
      <c r="QTW216" s="516"/>
      <c r="QTX216" s="516"/>
      <c r="QTY216" s="516"/>
      <c r="QTZ216" s="516"/>
      <c r="QUA216" s="516"/>
      <c r="QUB216" s="516"/>
      <c r="QUC216" s="516"/>
      <c r="QUD216" s="516"/>
      <c r="QUE216" s="516"/>
      <c r="QUF216" s="516"/>
      <c r="QUG216" s="516"/>
      <c r="QUH216" s="516"/>
      <c r="QUI216" s="516"/>
      <c r="QUJ216" s="516"/>
      <c r="QUK216" s="516"/>
      <c r="QUL216" s="516"/>
      <c r="QUM216" s="516"/>
      <c r="QUN216" s="516"/>
      <c r="QUO216" s="516"/>
      <c r="QUP216" s="516"/>
      <c r="QUQ216" s="516"/>
      <c r="QUR216" s="516"/>
      <c r="QUS216" s="516"/>
      <c r="QUT216" s="516"/>
      <c r="QUU216" s="516"/>
      <c r="QUV216" s="516"/>
      <c r="QUW216" s="516"/>
      <c r="QUX216" s="516"/>
      <c r="QUY216" s="516"/>
      <c r="QUZ216" s="516"/>
      <c r="QVA216" s="516"/>
      <c r="QVB216" s="516"/>
      <c r="QVC216" s="516"/>
      <c r="QVD216" s="516"/>
      <c r="QVE216" s="516"/>
      <c r="QVF216" s="516"/>
      <c r="QVG216" s="516"/>
      <c r="QVH216" s="516"/>
      <c r="QVI216" s="516"/>
      <c r="QVJ216" s="516"/>
      <c r="QVK216" s="516"/>
      <c r="QVL216" s="516"/>
      <c r="QVM216" s="516"/>
      <c r="QVN216" s="516"/>
      <c r="QVO216" s="516"/>
      <c r="QVP216" s="516"/>
      <c r="QVQ216" s="516"/>
      <c r="QVR216" s="516"/>
      <c r="QVS216" s="516"/>
      <c r="QVT216" s="516"/>
      <c r="QVU216" s="516"/>
      <c r="QVV216" s="516"/>
      <c r="QVW216" s="516"/>
      <c r="QVX216" s="516"/>
      <c r="QVY216" s="516"/>
      <c r="QVZ216" s="516"/>
      <c r="QWA216" s="516"/>
      <c r="QWB216" s="516"/>
      <c r="QWC216" s="516"/>
      <c r="QWD216" s="516"/>
      <c r="QWE216" s="516"/>
      <c r="QWF216" s="516"/>
      <c r="QWG216" s="516"/>
      <c r="QWH216" s="516"/>
      <c r="QWI216" s="516"/>
      <c r="QWJ216" s="516"/>
      <c r="QWK216" s="516"/>
      <c r="QWL216" s="516"/>
      <c r="QWM216" s="516"/>
      <c r="QWN216" s="516"/>
      <c r="QWO216" s="516"/>
      <c r="QWP216" s="516"/>
      <c r="QWQ216" s="516"/>
      <c r="QWR216" s="516"/>
      <c r="QWS216" s="516"/>
      <c r="QWT216" s="516"/>
      <c r="QWU216" s="516"/>
      <c r="QWV216" s="516"/>
      <c r="QWW216" s="516"/>
      <c r="QWX216" s="516"/>
      <c r="QWY216" s="516"/>
      <c r="QWZ216" s="516"/>
      <c r="QXA216" s="516"/>
      <c r="QXB216" s="516"/>
      <c r="QXC216" s="516"/>
      <c r="QXD216" s="516"/>
      <c r="QXE216" s="516"/>
      <c r="QXF216" s="516"/>
      <c r="QXG216" s="516"/>
      <c r="QXH216" s="516"/>
      <c r="QXI216" s="516"/>
      <c r="QXJ216" s="516"/>
      <c r="QXK216" s="516"/>
      <c r="QXL216" s="516"/>
      <c r="QXM216" s="516"/>
      <c r="QXN216" s="516"/>
      <c r="QXO216" s="516"/>
      <c r="QXP216" s="516"/>
      <c r="QXQ216" s="516"/>
      <c r="QXR216" s="516"/>
      <c r="QXS216" s="516"/>
      <c r="QXT216" s="516"/>
      <c r="QXU216" s="516"/>
      <c r="QXV216" s="516"/>
      <c r="QXW216" s="516"/>
      <c r="QXX216" s="516"/>
      <c r="QXY216" s="516"/>
      <c r="QXZ216" s="516"/>
      <c r="QYA216" s="516"/>
      <c r="QYB216" s="516"/>
      <c r="QYC216" s="516"/>
      <c r="QYD216" s="516"/>
      <c r="QYE216" s="516"/>
      <c r="QYF216" s="516"/>
      <c r="QYG216" s="516"/>
      <c r="QYH216" s="516"/>
      <c r="QYI216" s="516"/>
      <c r="QYJ216" s="516"/>
      <c r="QYK216" s="516"/>
      <c r="QYL216" s="516"/>
      <c r="QYM216" s="516"/>
      <c r="QYN216" s="516"/>
      <c r="QYO216" s="516"/>
      <c r="QYP216" s="516"/>
      <c r="QYQ216" s="516"/>
      <c r="QYR216" s="516"/>
      <c r="QYS216" s="516"/>
      <c r="QYT216" s="516"/>
      <c r="QYU216" s="516"/>
      <c r="QYV216" s="516"/>
      <c r="QYW216" s="516"/>
      <c r="QYX216" s="516"/>
      <c r="QYY216" s="516"/>
      <c r="QYZ216" s="516"/>
      <c r="QZA216" s="516"/>
      <c r="QZB216" s="516"/>
      <c r="QZC216" s="516"/>
      <c r="QZD216" s="516"/>
      <c r="QZE216" s="516"/>
      <c r="QZF216" s="516"/>
      <c r="QZG216" s="516"/>
      <c r="QZH216" s="516"/>
      <c r="QZI216" s="516"/>
      <c r="QZJ216" s="516"/>
      <c r="QZK216" s="516"/>
      <c r="QZL216" s="516"/>
      <c r="QZM216" s="516"/>
      <c r="QZN216" s="516"/>
      <c r="QZO216" s="516"/>
      <c r="QZP216" s="516"/>
      <c r="QZQ216" s="516"/>
      <c r="QZR216" s="516"/>
      <c r="QZS216" s="516"/>
      <c r="QZT216" s="516"/>
      <c r="QZU216" s="516"/>
      <c r="QZV216" s="516"/>
      <c r="QZW216" s="516"/>
      <c r="QZX216" s="516"/>
      <c r="QZY216" s="516"/>
      <c r="QZZ216" s="516"/>
      <c r="RAA216" s="516"/>
      <c r="RAB216" s="516"/>
      <c r="RAC216" s="516"/>
      <c r="RAD216" s="516"/>
      <c r="RAE216" s="516"/>
      <c r="RAF216" s="516"/>
      <c r="RAG216" s="516"/>
      <c r="RAH216" s="516"/>
      <c r="RAI216" s="516"/>
      <c r="RAJ216" s="516"/>
      <c r="RAK216" s="516"/>
      <c r="RAL216" s="516"/>
      <c r="RAM216" s="516"/>
      <c r="RAN216" s="516"/>
      <c r="RAO216" s="516"/>
      <c r="RAP216" s="516"/>
      <c r="RAQ216" s="516"/>
      <c r="RAR216" s="516"/>
      <c r="RAS216" s="516"/>
      <c r="RAT216" s="516"/>
      <c r="RAU216" s="516"/>
      <c r="RAV216" s="516"/>
      <c r="RAW216" s="516"/>
      <c r="RAX216" s="516"/>
      <c r="RAY216" s="516"/>
      <c r="RAZ216" s="516"/>
      <c r="RBA216" s="516"/>
      <c r="RBB216" s="516"/>
      <c r="RBC216" s="516"/>
      <c r="RBD216" s="516"/>
      <c r="RBE216" s="516"/>
      <c r="RBF216" s="516"/>
      <c r="RBG216" s="516"/>
      <c r="RBH216" s="516"/>
      <c r="RBI216" s="516"/>
      <c r="RBJ216" s="516"/>
      <c r="RBK216" s="516"/>
      <c r="RBL216" s="516"/>
      <c r="RBM216" s="516"/>
      <c r="RBN216" s="516"/>
      <c r="RBO216" s="516"/>
      <c r="RBP216" s="516"/>
      <c r="RBQ216" s="516"/>
      <c r="RBR216" s="516"/>
      <c r="RBS216" s="516"/>
      <c r="RBT216" s="516"/>
      <c r="RBU216" s="516"/>
      <c r="RBV216" s="516"/>
      <c r="RBW216" s="516"/>
      <c r="RBX216" s="516"/>
      <c r="RBY216" s="516"/>
      <c r="RBZ216" s="516"/>
      <c r="RCA216" s="516"/>
      <c r="RCB216" s="516"/>
      <c r="RCC216" s="516"/>
      <c r="RCD216" s="516"/>
      <c r="RCE216" s="516"/>
      <c r="RCF216" s="516"/>
      <c r="RCG216" s="516"/>
      <c r="RCH216" s="516"/>
      <c r="RCI216" s="516"/>
      <c r="RCJ216" s="516"/>
      <c r="RCK216" s="516"/>
      <c r="RCL216" s="516"/>
      <c r="RCM216" s="516"/>
      <c r="RCN216" s="516"/>
      <c r="RCO216" s="516"/>
      <c r="RCP216" s="516"/>
      <c r="RCQ216" s="516"/>
      <c r="RCR216" s="516"/>
      <c r="RCS216" s="516"/>
      <c r="RCT216" s="516"/>
      <c r="RCU216" s="516"/>
      <c r="RCV216" s="516"/>
      <c r="RCW216" s="516"/>
      <c r="RCX216" s="516"/>
      <c r="RCY216" s="516"/>
      <c r="RCZ216" s="516"/>
      <c r="RDA216" s="516"/>
      <c r="RDB216" s="516"/>
      <c r="RDC216" s="516"/>
      <c r="RDD216" s="516"/>
      <c r="RDE216" s="516"/>
      <c r="RDF216" s="516"/>
      <c r="RDG216" s="516"/>
      <c r="RDH216" s="516"/>
      <c r="RDI216" s="516"/>
      <c r="RDJ216" s="516"/>
      <c r="RDK216" s="516"/>
      <c r="RDL216" s="516"/>
      <c r="RDM216" s="516"/>
      <c r="RDN216" s="516"/>
      <c r="RDO216" s="516"/>
      <c r="RDP216" s="516"/>
      <c r="RDQ216" s="516"/>
      <c r="RDR216" s="516"/>
      <c r="RDS216" s="516"/>
      <c r="RDT216" s="516"/>
      <c r="RDU216" s="516"/>
      <c r="RDV216" s="516"/>
      <c r="RDW216" s="516"/>
      <c r="RDX216" s="516"/>
      <c r="RDY216" s="516"/>
      <c r="RDZ216" s="516"/>
      <c r="REA216" s="516"/>
      <c r="REB216" s="516"/>
      <c r="REC216" s="516"/>
      <c r="RED216" s="516"/>
      <c r="REE216" s="516"/>
      <c r="REF216" s="516"/>
      <c r="REG216" s="516"/>
      <c r="REH216" s="516"/>
      <c r="REI216" s="516"/>
      <c r="REJ216" s="516"/>
      <c r="REK216" s="516"/>
      <c r="REL216" s="516"/>
      <c r="REM216" s="516"/>
      <c r="REN216" s="516"/>
      <c r="REO216" s="516"/>
      <c r="REP216" s="516"/>
      <c r="REQ216" s="516"/>
      <c r="RER216" s="516"/>
      <c r="RES216" s="516"/>
      <c r="RET216" s="516"/>
      <c r="REU216" s="516"/>
      <c r="REV216" s="516"/>
      <c r="REW216" s="516"/>
      <c r="REX216" s="516"/>
      <c r="REY216" s="516"/>
      <c r="REZ216" s="516"/>
      <c r="RFA216" s="516"/>
      <c r="RFB216" s="516"/>
      <c r="RFC216" s="516"/>
      <c r="RFD216" s="516"/>
      <c r="RFE216" s="516"/>
      <c r="RFF216" s="516"/>
      <c r="RFG216" s="516"/>
      <c r="RFH216" s="516"/>
      <c r="RFI216" s="516"/>
      <c r="RFJ216" s="516"/>
      <c r="RFK216" s="516"/>
      <c r="RFL216" s="516"/>
      <c r="RFM216" s="516"/>
      <c r="RFN216" s="516"/>
      <c r="RFO216" s="516"/>
      <c r="RFP216" s="516"/>
      <c r="RFQ216" s="516"/>
      <c r="RFR216" s="516"/>
      <c r="RFS216" s="516"/>
      <c r="RFT216" s="516"/>
      <c r="RFU216" s="516"/>
      <c r="RFV216" s="516"/>
      <c r="RFW216" s="516"/>
      <c r="RFX216" s="516"/>
      <c r="RFY216" s="516"/>
      <c r="RFZ216" s="516"/>
      <c r="RGA216" s="516"/>
      <c r="RGB216" s="516"/>
      <c r="RGC216" s="516"/>
      <c r="RGD216" s="516"/>
      <c r="RGE216" s="516"/>
      <c r="RGF216" s="516"/>
      <c r="RGG216" s="516"/>
      <c r="RGH216" s="516"/>
      <c r="RGI216" s="516"/>
      <c r="RGJ216" s="516"/>
      <c r="RGK216" s="516"/>
      <c r="RGL216" s="516"/>
      <c r="RGM216" s="516"/>
      <c r="RGN216" s="516"/>
      <c r="RGO216" s="516"/>
      <c r="RGP216" s="516"/>
      <c r="RGQ216" s="516"/>
      <c r="RGR216" s="516"/>
      <c r="RGS216" s="516"/>
      <c r="RGT216" s="516"/>
      <c r="RGU216" s="516"/>
      <c r="RGV216" s="516"/>
      <c r="RGW216" s="516"/>
      <c r="RGX216" s="516"/>
      <c r="RGY216" s="516"/>
      <c r="RGZ216" s="516"/>
      <c r="RHA216" s="516"/>
      <c r="RHB216" s="516"/>
      <c r="RHC216" s="516"/>
      <c r="RHD216" s="516"/>
      <c r="RHE216" s="516"/>
      <c r="RHF216" s="516"/>
      <c r="RHG216" s="516"/>
      <c r="RHH216" s="516"/>
      <c r="RHI216" s="516"/>
      <c r="RHJ216" s="516"/>
      <c r="RHK216" s="516"/>
      <c r="RHL216" s="516"/>
      <c r="RHM216" s="516"/>
      <c r="RHN216" s="516"/>
      <c r="RHO216" s="516"/>
      <c r="RHP216" s="516"/>
      <c r="RHQ216" s="516"/>
      <c r="RHR216" s="516"/>
      <c r="RHS216" s="516"/>
      <c r="RHT216" s="516"/>
      <c r="RHU216" s="516"/>
      <c r="RHV216" s="516"/>
      <c r="RHW216" s="516"/>
      <c r="RHX216" s="516"/>
      <c r="RHY216" s="516"/>
      <c r="RHZ216" s="516"/>
      <c r="RIA216" s="516"/>
      <c r="RIB216" s="516"/>
      <c r="RIC216" s="516"/>
      <c r="RID216" s="516"/>
      <c r="RIE216" s="516"/>
      <c r="RIF216" s="516"/>
      <c r="RIG216" s="516"/>
      <c r="RIH216" s="516"/>
      <c r="RII216" s="516"/>
      <c r="RIJ216" s="516"/>
      <c r="RIK216" s="516"/>
      <c r="RIL216" s="516"/>
      <c r="RIM216" s="516"/>
      <c r="RIN216" s="516"/>
      <c r="RIO216" s="516"/>
      <c r="RIP216" s="516"/>
      <c r="RIQ216" s="516"/>
      <c r="RIR216" s="516"/>
      <c r="RIS216" s="516"/>
      <c r="RIT216" s="516"/>
      <c r="RIU216" s="516"/>
      <c r="RIV216" s="516"/>
      <c r="RIW216" s="516"/>
      <c r="RIX216" s="516"/>
      <c r="RIY216" s="516"/>
      <c r="RIZ216" s="516"/>
      <c r="RJA216" s="516"/>
      <c r="RJB216" s="516"/>
      <c r="RJC216" s="516"/>
      <c r="RJD216" s="516"/>
      <c r="RJE216" s="516"/>
      <c r="RJF216" s="516"/>
      <c r="RJG216" s="516"/>
      <c r="RJH216" s="516"/>
      <c r="RJI216" s="516"/>
      <c r="RJJ216" s="516"/>
      <c r="RJK216" s="516"/>
      <c r="RJL216" s="516"/>
      <c r="RJM216" s="516"/>
      <c r="RJN216" s="516"/>
      <c r="RJO216" s="516"/>
      <c r="RJP216" s="516"/>
      <c r="RJQ216" s="516"/>
      <c r="RJR216" s="516"/>
      <c r="RJS216" s="516"/>
      <c r="RJT216" s="516"/>
      <c r="RJU216" s="516"/>
      <c r="RJV216" s="516"/>
      <c r="RJW216" s="516"/>
      <c r="RJX216" s="516"/>
      <c r="RJY216" s="516"/>
      <c r="RJZ216" s="516"/>
      <c r="RKA216" s="516"/>
      <c r="RKB216" s="516"/>
      <c r="RKC216" s="516"/>
      <c r="RKD216" s="516"/>
      <c r="RKE216" s="516"/>
      <c r="RKF216" s="516"/>
      <c r="RKG216" s="516"/>
      <c r="RKH216" s="516"/>
      <c r="RKI216" s="516"/>
      <c r="RKJ216" s="516"/>
      <c r="RKK216" s="516"/>
      <c r="RKL216" s="516"/>
      <c r="RKM216" s="516"/>
      <c r="RKN216" s="516"/>
      <c r="RKO216" s="516"/>
      <c r="RKP216" s="516"/>
      <c r="RKQ216" s="516"/>
      <c r="RKR216" s="516"/>
      <c r="RKS216" s="516"/>
      <c r="RKT216" s="516"/>
      <c r="RKU216" s="516"/>
      <c r="RKV216" s="516"/>
      <c r="RKW216" s="516"/>
      <c r="RKX216" s="516"/>
      <c r="RKY216" s="516"/>
      <c r="RKZ216" s="516"/>
      <c r="RLA216" s="516"/>
      <c r="RLB216" s="516"/>
      <c r="RLC216" s="516"/>
      <c r="RLD216" s="516"/>
      <c r="RLE216" s="516"/>
      <c r="RLF216" s="516"/>
      <c r="RLG216" s="516"/>
      <c r="RLH216" s="516"/>
      <c r="RLI216" s="516"/>
      <c r="RLJ216" s="516"/>
      <c r="RLK216" s="516"/>
      <c r="RLL216" s="516"/>
      <c r="RLM216" s="516"/>
      <c r="RLN216" s="516"/>
      <c r="RLO216" s="516"/>
      <c r="RLP216" s="516"/>
      <c r="RLQ216" s="516"/>
      <c r="RLR216" s="516"/>
      <c r="RLS216" s="516"/>
      <c r="RLT216" s="516"/>
      <c r="RLU216" s="516"/>
      <c r="RLV216" s="516"/>
      <c r="RLW216" s="516"/>
      <c r="RLX216" s="516"/>
      <c r="RLY216" s="516"/>
      <c r="RLZ216" s="516"/>
      <c r="RMA216" s="516"/>
      <c r="RMB216" s="516"/>
      <c r="RMC216" s="516"/>
      <c r="RMD216" s="516"/>
      <c r="RME216" s="516"/>
      <c r="RMF216" s="516"/>
      <c r="RMG216" s="516"/>
      <c r="RMH216" s="516"/>
      <c r="RMI216" s="516"/>
      <c r="RMJ216" s="516"/>
      <c r="RMK216" s="516"/>
      <c r="RML216" s="516"/>
      <c r="RMM216" s="516"/>
      <c r="RMN216" s="516"/>
      <c r="RMO216" s="516"/>
      <c r="RMP216" s="516"/>
      <c r="RMQ216" s="516"/>
      <c r="RMR216" s="516"/>
      <c r="RMS216" s="516"/>
      <c r="RMT216" s="516"/>
      <c r="RMU216" s="516"/>
      <c r="RMV216" s="516"/>
      <c r="RMW216" s="516"/>
      <c r="RMX216" s="516"/>
      <c r="RMY216" s="516"/>
      <c r="RMZ216" s="516"/>
      <c r="RNA216" s="516"/>
      <c r="RNB216" s="516"/>
      <c r="RNC216" s="516"/>
      <c r="RND216" s="516"/>
      <c r="RNE216" s="516"/>
      <c r="RNF216" s="516"/>
      <c r="RNG216" s="516"/>
      <c r="RNH216" s="516"/>
      <c r="RNI216" s="516"/>
      <c r="RNJ216" s="516"/>
      <c r="RNK216" s="516"/>
      <c r="RNL216" s="516"/>
      <c r="RNM216" s="516"/>
      <c r="RNN216" s="516"/>
      <c r="RNO216" s="516"/>
      <c r="RNP216" s="516"/>
      <c r="RNQ216" s="516"/>
      <c r="RNR216" s="516"/>
      <c r="RNS216" s="516"/>
      <c r="RNT216" s="516"/>
      <c r="RNU216" s="516"/>
      <c r="RNV216" s="516"/>
      <c r="RNW216" s="516"/>
      <c r="RNX216" s="516"/>
      <c r="RNY216" s="516"/>
      <c r="RNZ216" s="516"/>
      <c r="ROA216" s="516"/>
      <c r="ROB216" s="516"/>
      <c r="ROC216" s="516"/>
      <c r="ROD216" s="516"/>
      <c r="ROE216" s="516"/>
      <c r="ROF216" s="516"/>
      <c r="ROG216" s="516"/>
      <c r="ROH216" s="516"/>
      <c r="ROI216" s="516"/>
      <c r="ROJ216" s="516"/>
      <c r="ROK216" s="516"/>
      <c r="ROL216" s="516"/>
      <c r="ROM216" s="516"/>
      <c r="RON216" s="516"/>
      <c r="ROO216" s="516"/>
      <c r="ROP216" s="516"/>
      <c r="ROQ216" s="516"/>
      <c r="ROR216" s="516"/>
      <c r="ROS216" s="516"/>
      <c r="ROT216" s="516"/>
      <c r="ROU216" s="516"/>
      <c r="ROV216" s="516"/>
      <c r="ROW216" s="516"/>
      <c r="ROX216" s="516"/>
      <c r="ROY216" s="516"/>
      <c r="ROZ216" s="516"/>
      <c r="RPA216" s="516"/>
      <c r="RPB216" s="516"/>
      <c r="RPC216" s="516"/>
      <c r="RPD216" s="516"/>
      <c r="RPE216" s="516"/>
      <c r="RPF216" s="516"/>
      <c r="RPG216" s="516"/>
      <c r="RPH216" s="516"/>
      <c r="RPI216" s="516"/>
      <c r="RPJ216" s="516"/>
      <c r="RPK216" s="516"/>
      <c r="RPL216" s="516"/>
      <c r="RPM216" s="516"/>
      <c r="RPN216" s="516"/>
      <c r="RPO216" s="516"/>
      <c r="RPP216" s="516"/>
      <c r="RPQ216" s="516"/>
      <c r="RPR216" s="516"/>
      <c r="RPS216" s="516"/>
      <c r="RPT216" s="516"/>
      <c r="RPU216" s="516"/>
      <c r="RPV216" s="516"/>
      <c r="RPW216" s="516"/>
      <c r="RPX216" s="516"/>
      <c r="RPY216" s="516"/>
      <c r="RPZ216" s="516"/>
      <c r="RQA216" s="516"/>
      <c r="RQB216" s="516"/>
      <c r="RQC216" s="516"/>
      <c r="RQD216" s="516"/>
      <c r="RQE216" s="516"/>
      <c r="RQF216" s="516"/>
      <c r="RQG216" s="516"/>
      <c r="RQH216" s="516"/>
      <c r="RQI216" s="516"/>
      <c r="RQJ216" s="516"/>
      <c r="RQK216" s="516"/>
      <c r="RQL216" s="516"/>
      <c r="RQM216" s="516"/>
      <c r="RQN216" s="516"/>
      <c r="RQO216" s="516"/>
      <c r="RQP216" s="516"/>
      <c r="RQQ216" s="516"/>
      <c r="RQR216" s="516"/>
      <c r="RQS216" s="516"/>
      <c r="RQT216" s="516"/>
      <c r="RQU216" s="516"/>
      <c r="RQV216" s="516"/>
      <c r="RQW216" s="516"/>
      <c r="RQX216" s="516"/>
      <c r="RQY216" s="516"/>
      <c r="RQZ216" s="516"/>
      <c r="RRA216" s="516"/>
      <c r="RRB216" s="516"/>
      <c r="RRC216" s="516"/>
      <c r="RRD216" s="516"/>
      <c r="RRE216" s="516"/>
      <c r="RRF216" s="516"/>
      <c r="RRG216" s="516"/>
      <c r="RRH216" s="516"/>
      <c r="RRI216" s="516"/>
      <c r="RRJ216" s="516"/>
      <c r="RRK216" s="516"/>
      <c r="RRL216" s="516"/>
      <c r="RRM216" s="516"/>
      <c r="RRN216" s="516"/>
      <c r="RRO216" s="516"/>
      <c r="RRP216" s="516"/>
      <c r="RRQ216" s="516"/>
      <c r="RRR216" s="516"/>
      <c r="RRS216" s="516"/>
      <c r="RRT216" s="516"/>
      <c r="RRU216" s="516"/>
      <c r="RRV216" s="516"/>
      <c r="RRW216" s="516"/>
      <c r="RRX216" s="516"/>
      <c r="RRY216" s="516"/>
      <c r="RRZ216" s="516"/>
      <c r="RSA216" s="516"/>
      <c r="RSB216" s="516"/>
      <c r="RSC216" s="516"/>
      <c r="RSD216" s="516"/>
      <c r="RSE216" s="516"/>
      <c r="RSF216" s="516"/>
      <c r="RSG216" s="516"/>
      <c r="RSH216" s="516"/>
      <c r="RSI216" s="516"/>
      <c r="RSJ216" s="516"/>
      <c r="RSK216" s="516"/>
      <c r="RSL216" s="516"/>
      <c r="RSM216" s="516"/>
      <c r="RSN216" s="516"/>
      <c r="RSO216" s="516"/>
      <c r="RSP216" s="516"/>
      <c r="RSQ216" s="516"/>
      <c r="RSR216" s="516"/>
      <c r="RSS216" s="516"/>
      <c r="RST216" s="516"/>
      <c r="RSU216" s="516"/>
      <c r="RSV216" s="516"/>
      <c r="RSW216" s="516"/>
      <c r="RSX216" s="516"/>
      <c r="RSY216" s="516"/>
      <c r="RSZ216" s="516"/>
      <c r="RTA216" s="516"/>
      <c r="RTB216" s="516"/>
      <c r="RTC216" s="516"/>
      <c r="RTD216" s="516"/>
      <c r="RTE216" s="516"/>
      <c r="RTF216" s="516"/>
      <c r="RTG216" s="516"/>
      <c r="RTH216" s="516"/>
      <c r="RTI216" s="516"/>
      <c r="RTJ216" s="516"/>
      <c r="RTK216" s="516"/>
      <c r="RTL216" s="516"/>
      <c r="RTM216" s="516"/>
      <c r="RTN216" s="516"/>
      <c r="RTO216" s="516"/>
      <c r="RTP216" s="516"/>
      <c r="RTQ216" s="516"/>
      <c r="RTR216" s="516"/>
      <c r="RTS216" s="516"/>
      <c r="RTT216" s="516"/>
      <c r="RTU216" s="516"/>
      <c r="RTV216" s="516"/>
      <c r="RTW216" s="516"/>
      <c r="RTX216" s="516"/>
      <c r="RTY216" s="516"/>
      <c r="RTZ216" s="516"/>
      <c r="RUA216" s="516"/>
      <c r="RUB216" s="516"/>
      <c r="RUC216" s="516"/>
      <c r="RUD216" s="516"/>
      <c r="RUE216" s="516"/>
      <c r="RUF216" s="516"/>
      <c r="RUG216" s="516"/>
      <c r="RUH216" s="516"/>
      <c r="RUI216" s="516"/>
      <c r="RUJ216" s="516"/>
      <c r="RUK216" s="516"/>
      <c r="RUL216" s="516"/>
      <c r="RUM216" s="516"/>
      <c r="RUN216" s="516"/>
      <c r="RUO216" s="516"/>
      <c r="RUP216" s="516"/>
      <c r="RUQ216" s="516"/>
      <c r="RUR216" s="516"/>
      <c r="RUS216" s="516"/>
      <c r="RUT216" s="516"/>
      <c r="RUU216" s="516"/>
      <c r="RUV216" s="516"/>
      <c r="RUW216" s="516"/>
      <c r="RUX216" s="516"/>
      <c r="RUY216" s="516"/>
      <c r="RUZ216" s="516"/>
      <c r="RVA216" s="516"/>
      <c r="RVB216" s="516"/>
      <c r="RVC216" s="516"/>
      <c r="RVD216" s="516"/>
      <c r="RVE216" s="516"/>
      <c r="RVF216" s="516"/>
      <c r="RVG216" s="516"/>
      <c r="RVH216" s="516"/>
      <c r="RVI216" s="516"/>
      <c r="RVJ216" s="516"/>
      <c r="RVK216" s="516"/>
      <c r="RVL216" s="516"/>
      <c r="RVM216" s="516"/>
      <c r="RVN216" s="516"/>
      <c r="RVO216" s="516"/>
      <c r="RVP216" s="516"/>
      <c r="RVQ216" s="516"/>
      <c r="RVR216" s="516"/>
      <c r="RVS216" s="516"/>
      <c r="RVT216" s="516"/>
      <c r="RVU216" s="516"/>
      <c r="RVV216" s="516"/>
      <c r="RVW216" s="516"/>
      <c r="RVX216" s="516"/>
      <c r="RVY216" s="516"/>
      <c r="RVZ216" s="516"/>
      <c r="RWA216" s="516"/>
      <c r="RWB216" s="516"/>
      <c r="RWC216" s="516"/>
      <c r="RWD216" s="516"/>
      <c r="RWE216" s="516"/>
      <c r="RWF216" s="516"/>
      <c r="RWG216" s="516"/>
      <c r="RWH216" s="516"/>
      <c r="RWI216" s="516"/>
      <c r="RWJ216" s="516"/>
      <c r="RWK216" s="516"/>
      <c r="RWL216" s="516"/>
      <c r="RWM216" s="516"/>
      <c r="RWN216" s="516"/>
      <c r="RWO216" s="516"/>
      <c r="RWP216" s="516"/>
      <c r="RWQ216" s="516"/>
      <c r="RWR216" s="516"/>
      <c r="RWS216" s="516"/>
      <c r="RWT216" s="516"/>
      <c r="RWU216" s="516"/>
      <c r="RWV216" s="516"/>
      <c r="RWW216" s="516"/>
      <c r="RWX216" s="516"/>
      <c r="RWY216" s="516"/>
      <c r="RWZ216" s="516"/>
      <c r="RXA216" s="516"/>
      <c r="RXB216" s="516"/>
      <c r="RXC216" s="516"/>
      <c r="RXD216" s="516"/>
      <c r="RXE216" s="516"/>
      <c r="RXF216" s="516"/>
      <c r="RXG216" s="516"/>
      <c r="RXH216" s="516"/>
      <c r="RXI216" s="516"/>
      <c r="RXJ216" s="516"/>
      <c r="RXK216" s="516"/>
      <c r="RXL216" s="516"/>
      <c r="RXM216" s="516"/>
      <c r="RXN216" s="516"/>
      <c r="RXO216" s="516"/>
      <c r="RXP216" s="516"/>
      <c r="RXQ216" s="516"/>
      <c r="RXR216" s="516"/>
      <c r="RXS216" s="516"/>
      <c r="RXT216" s="516"/>
      <c r="RXU216" s="516"/>
      <c r="RXV216" s="516"/>
      <c r="RXW216" s="516"/>
      <c r="RXX216" s="516"/>
      <c r="RXY216" s="516"/>
      <c r="RXZ216" s="516"/>
      <c r="RYA216" s="516"/>
      <c r="RYB216" s="516"/>
      <c r="RYC216" s="516"/>
      <c r="RYD216" s="516"/>
      <c r="RYE216" s="516"/>
      <c r="RYF216" s="516"/>
      <c r="RYG216" s="516"/>
      <c r="RYH216" s="516"/>
      <c r="RYI216" s="516"/>
      <c r="RYJ216" s="516"/>
      <c r="RYK216" s="516"/>
      <c r="RYL216" s="516"/>
      <c r="RYM216" s="516"/>
      <c r="RYN216" s="516"/>
      <c r="RYO216" s="516"/>
      <c r="RYP216" s="516"/>
      <c r="RYQ216" s="516"/>
      <c r="RYR216" s="516"/>
      <c r="RYS216" s="516"/>
      <c r="RYT216" s="516"/>
      <c r="RYU216" s="516"/>
      <c r="RYV216" s="516"/>
      <c r="RYW216" s="516"/>
      <c r="RYX216" s="516"/>
      <c r="RYY216" s="516"/>
      <c r="RYZ216" s="516"/>
      <c r="RZA216" s="516"/>
      <c r="RZB216" s="516"/>
      <c r="RZC216" s="516"/>
      <c r="RZD216" s="516"/>
      <c r="RZE216" s="516"/>
      <c r="RZF216" s="516"/>
      <c r="RZG216" s="516"/>
      <c r="RZH216" s="516"/>
      <c r="RZI216" s="516"/>
      <c r="RZJ216" s="516"/>
      <c r="RZK216" s="516"/>
      <c r="RZL216" s="516"/>
      <c r="RZM216" s="516"/>
      <c r="RZN216" s="516"/>
      <c r="RZO216" s="516"/>
      <c r="RZP216" s="516"/>
      <c r="RZQ216" s="516"/>
      <c r="RZR216" s="516"/>
      <c r="RZS216" s="516"/>
      <c r="RZT216" s="516"/>
      <c r="RZU216" s="516"/>
      <c r="RZV216" s="516"/>
      <c r="RZW216" s="516"/>
      <c r="RZX216" s="516"/>
      <c r="RZY216" s="516"/>
      <c r="RZZ216" s="516"/>
      <c r="SAA216" s="516"/>
      <c r="SAB216" s="516"/>
      <c r="SAC216" s="516"/>
      <c r="SAD216" s="516"/>
      <c r="SAE216" s="516"/>
      <c r="SAF216" s="516"/>
      <c r="SAG216" s="516"/>
      <c r="SAH216" s="516"/>
      <c r="SAI216" s="516"/>
      <c r="SAJ216" s="516"/>
      <c r="SAK216" s="516"/>
      <c r="SAL216" s="516"/>
      <c r="SAM216" s="516"/>
      <c r="SAN216" s="516"/>
      <c r="SAO216" s="516"/>
      <c r="SAP216" s="516"/>
      <c r="SAQ216" s="516"/>
      <c r="SAR216" s="516"/>
      <c r="SAS216" s="516"/>
      <c r="SAT216" s="516"/>
      <c r="SAU216" s="516"/>
      <c r="SAV216" s="516"/>
      <c r="SAW216" s="516"/>
      <c r="SAX216" s="516"/>
      <c r="SAY216" s="516"/>
      <c r="SAZ216" s="516"/>
      <c r="SBA216" s="516"/>
      <c r="SBB216" s="516"/>
      <c r="SBC216" s="516"/>
      <c r="SBD216" s="516"/>
      <c r="SBE216" s="516"/>
      <c r="SBF216" s="516"/>
      <c r="SBG216" s="516"/>
      <c r="SBH216" s="516"/>
      <c r="SBI216" s="516"/>
      <c r="SBJ216" s="516"/>
      <c r="SBK216" s="516"/>
      <c r="SBL216" s="516"/>
      <c r="SBM216" s="516"/>
      <c r="SBN216" s="516"/>
      <c r="SBO216" s="516"/>
      <c r="SBP216" s="516"/>
      <c r="SBQ216" s="516"/>
      <c r="SBR216" s="516"/>
      <c r="SBS216" s="516"/>
      <c r="SBT216" s="516"/>
      <c r="SBU216" s="516"/>
      <c r="SBV216" s="516"/>
      <c r="SBW216" s="516"/>
      <c r="SBX216" s="516"/>
      <c r="SBY216" s="516"/>
      <c r="SBZ216" s="516"/>
      <c r="SCA216" s="516"/>
      <c r="SCB216" s="516"/>
      <c r="SCC216" s="516"/>
      <c r="SCD216" s="516"/>
      <c r="SCE216" s="516"/>
      <c r="SCF216" s="516"/>
      <c r="SCG216" s="516"/>
      <c r="SCH216" s="516"/>
      <c r="SCI216" s="516"/>
      <c r="SCJ216" s="516"/>
      <c r="SCK216" s="516"/>
      <c r="SCL216" s="516"/>
      <c r="SCM216" s="516"/>
      <c r="SCN216" s="516"/>
      <c r="SCO216" s="516"/>
      <c r="SCP216" s="516"/>
      <c r="SCQ216" s="516"/>
      <c r="SCR216" s="516"/>
      <c r="SCS216" s="516"/>
      <c r="SCT216" s="516"/>
      <c r="SCU216" s="516"/>
      <c r="SCV216" s="516"/>
      <c r="SCW216" s="516"/>
      <c r="SCX216" s="516"/>
      <c r="SCY216" s="516"/>
      <c r="SCZ216" s="516"/>
      <c r="SDA216" s="516"/>
      <c r="SDB216" s="516"/>
      <c r="SDC216" s="516"/>
      <c r="SDD216" s="516"/>
      <c r="SDE216" s="516"/>
      <c r="SDF216" s="516"/>
      <c r="SDG216" s="516"/>
      <c r="SDH216" s="516"/>
      <c r="SDI216" s="516"/>
      <c r="SDJ216" s="516"/>
      <c r="SDK216" s="516"/>
      <c r="SDL216" s="516"/>
      <c r="SDM216" s="516"/>
      <c r="SDN216" s="516"/>
      <c r="SDO216" s="516"/>
      <c r="SDP216" s="516"/>
      <c r="SDQ216" s="516"/>
      <c r="SDR216" s="516"/>
      <c r="SDS216" s="516"/>
      <c r="SDT216" s="516"/>
      <c r="SDU216" s="516"/>
      <c r="SDV216" s="516"/>
      <c r="SDW216" s="516"/>
      <c r="SDX216" s="516"/>
      <c r="SDY216" s="516"/>
      <c r="SDZ216" s="516"/>
      <c r="SEA216" s="516"/>
      <c r="SEB216" s="516"/>
      <c r="SEC216" s="516"/>
      <c r="SED216" s="516"/>
      <c r="SEE216" s="516"/>
      <c r="SEF216" s="516"/>
      <c r="SEG216" s="516"/>
      <c r="SEH216" s="516"/>
      <c r="SEI216" s="516"/>
      <c r="SEJ216" s="516"/>
      <c r="SEK216" s="516"/>
      <c r="SEL216" s="516"/>
      <c r="SEM216" s="516"/>
      <c r="SEN216" s="516"/>
      <c r="SEO216" s="516"/>
      <c r="SEP216" s="516"/>
      <c r="SEQ216" s="516"/>
      <c r="SER216" s="516"/>
      <c r="SES216" s="516"/>
      <c r="SET216" s="516"/>
      <c r="SEU216" s="516"/>
      <c r="SEV216" s="516"/>
      <c r="SEW216" s="516"/>
      <c r="SEX216" s="516"/>
      <c r="SEY216" s="516"/>
      <c r="SEZ216" s="516"/>
      <c r="SFA216" s="516"/>
      <c r="SFB216" s="516"/>
      <c r="SFC216" s="516"/>
      <c r="SFD216" s="516"/>
      <c r="SFE216" s="516"/>
      <c r="SFF216" s="516"/>
      <c r="SFG216" s="516"/>
      <c r="SFH216" s="516"/>
      <c r="SFI216" s="516"/>
      <c r="SFJ216" s="516"/>
      <c r="SFK216" s="516"/>
      <c r="SFL216" s="516"/>
      <c r="SFM216" s="516"/>
      <c r="SFN216" s="516"/>
      <c r="SFO216" s="516"/>
      <c r="SFP216" s="516"/>
      <c r="SFQ216" s="516"/>
      <c r="SFR216" s="516"/>
      <c r="SFS216" s="516"/>
      <c r="SFT216" s="516"/>
      <c r="SFU216" s="516"/>
      <c r="SFV216" s="516"/>
      <c r="SFW216" s="516"/>
      <c r="SFX216" s="516"/>
      <c r="SFY216" s="516"/>
      <c r="SFZ216" s="516"/>
      <c r="SGA216" s="516"/>
      <c r="SGB216" s="516"/>
      <c r="SGC216" s="516"/>
      <c r="SGD216" s="516"/>
      <c r="SGE216" s="516"/>
      <c r="SGF216" s="516"/>
      <c r="SGG216" s="516"/>
      <c r="SGH216" s="516"/>
      <c r="SGI216" s="516"/>
      <c r="SGJ216" s="516"/>
      <c r="SGK216" s="516"/>
      <c r="SGL216" s="516"/>
      <c r="SGM216" s="516"/>
      <c r="SGN216" s="516"/>
      <c r="SGO216" s="516"/>
      <c r="SGP216" s="516"/>
      <c r="SGQ216" s="516"/>
      <c r="SGR216" s="516"/>
      <c r="SGS216" s="516"/>
      <c r="SGT216" s="516"/>
      <c r="SGU216" s="516"/>
      <c r="SGV216" s="516"/>
      <c r="SGW216" s="516"/>
      <c r="SGX216" s="516"/>
      <c r="SGY216" s="516"/>
      <c r="SGZ216" s="516"/>
      <c r="SHA216" s="516"/>
      <c r="SHB216" s="516"/>
      <c r="SHC216" s="516"/>
      <c r="SHD216" s="516"/>
      <c r="SHE216" s="516"/>
      <c r="SHF216" s="516"/>
      <c r="SHG216" s="516"/>
      <c r="SHH216" s="516"/>
      <c r="SHI216" s="516"/>
      <c r="SHJ216" s="516"/>
      <c r="SHK216" s="516"/>
      <c r="SHL216" s="516"/>
      <c r="SHM216" s="516"/>
      <c r="SHN216" s="516"/>
      <c r="SHO216" s="516"/>
      <c r="SHP216" s="516"/>
      <c r="SHQ216" s="516"/>
      <c r="SHR216" s="516"/>
      <c r="SHS216" s="516"/>
      <c r="SHT216" s="516"/>
      <c r="SHU216" s="516"/>
      <c r="SHV216" s="516"/>
      <c r="SHW216" s="516"/>
      <c r="SHX216" s="516"/>
      <c r="SHY216" s="516"/>
      <c r="SHZ216" s="516"/>
      <c r="SIA216" s="516"/>
      <c r="SIB216" s="516"/>
      <c r="SIC216" s="516"/>
      <c r="SID216" s="516"/>
      <c r="SIE216" s="516"/>
      <c r="SIF216" s="516"/>
      <c r="SIG216" s="516"/>
      <c r="SIH216" s="516"/>
      <c r="SII216" s="516"/>
      <c r="SIJ216" s="516"/>
      <c r="SIK216" s="516"/>
      <c r="SIL216" s="516"/>
      <c r="SIM216" s="516"/>
      <c r="SIN216" s="516"/>
      <c r="SIO216" s="516"/>
      <c r="SIP216" s="516"/>
      <c r="SIQ216" s="516"/>
      <c r="SIR216" s="516"/>
      <c r="SIS216" s="516"/>
      <c r="SIT216" s="516"/>
      <c r="SIU216" s="516"/>
      <c r="SIV216" s="516"/>
      <c r="SIW216" s="516"/>
      <c r="SIX216" s="516"/>
      <c r="SIY216" s="516"/>
      <c r="SIZ216" s="516"/>
      <c r="SJA216" s="516"/>
      <c r="SJB216" s="516"/>
      <c r="SJC216" s="516"/>
      <c r="SJD216" s="516"/>
      <c r="SJE216" s="516"/>
      <c r="SJF216" s="516"/>
      <c r="SJG216" s="516"/>
      <c r="SJH216" s="516"/>
      <c r="SJI216" s="516"/>
      <c r="SJJ216" s="516"/>
      <c r="SJK216" s="516"/>
      <c r="SJL216" s="516"/>
      <c r="SJM216" s="516"/>
      <c r="SJN216" s="516"/>
      <c r="SJO216" s="516"/>
      <c r="SJP216" s="516"/>
      <c r="SJQ216" s="516"/>
      <c r="SJR216" s="516"/>
      <c r="SJS216" s="516"/>
      <c r="SJT216" s="516"/>
      <c r="SJU216" s="516"/>
      <c r="SJV216" s="516"/>
      <c r="SJW216" s="516"/>
      <c r="SJX216" s="516"/>
      <c r="SJY216" s="516"/>
      <c r="SJZ216" s="516"/>
      <c r="SKA216" s="516"/>
      <c r="SKB216" s="516"/>
      <c r="SKC216" s="516"/>
      <c r="SKD216" s="516"/>
      <c r="SKE216" s="516"/>
      <c r="SKF216" s="516"/>
      <c r="SKG216" s="516"/>
      <c r="SKH216" s="516"/>
      <c r="SKI216" s="516"/>
      <c r="SKJ216" s="516"/>
      <c r="SKK216" s="516"/>
      <c r="SKL216" s="516"/>
      <c r="SKM216" s="516"/>
      <c r="SKN216" s="516"/>
      <c r="SKO216" s="516"/>
      <c r="SKP216" s="516"/>
      <c r="SKQ216" s="516"/>
      <c r="SKR216" s="516"/>
      <c r="SKS216" s="516"/>
      <c r="SKT216" s="516"/>
      <c r="SKU216" s="516"/>
      <c r="SKV216" s="516"/>
      <c r="SKW216" s="516"/>
      <c r="SKX216" s="516"/>
      <c r="SKY216" s="516"/>
      <c r="SKZ216" s="516"/>
      <c r="SLA216" s="516"/>
      <c r="SLB216" s="516"/>
      <c r="SLC216" s="516"/>
      <c r="SLD216" s="516"/>
      <c r="SLE216" s="516"/>
      <c r="SLF216" s="516"/>
      <c r="SLG216" s="516"/>
      <c r="SLH216" s="516"/>
      <c r="SLI216" s="516"/>
      <c r="SLJ216" s="516"/>
      <c r="SLK216" s="516"/>
      <c r="SLL216" s="516"/>
      <c r="SLM216" s="516"/>
      <c r="SLN216" s="516"/>
      <c r="SLO216" s="516"/>
      <c r="SLP216" s="516"/>
      <c r="SLQ216" s="516"/>
      <c r="SLR216" s="516"/>
      <c r="SLS216" s="516"/>
      <c r="SLT216" s="516"/>
      <c r="SLU216" s="516"/>
      <c r="SLV216" s="516"/>
      <c r="SLW216" s="516"/>
      <c r="SLX216" s="516"/>
      <c r="SLY216" s="516"/>
      <c r="SLZ216" s="516"/>
      <c r="SMA216" s="516"/>
      <c r="SMB216" s="516"/>
      <c r="SMC216" s="516"/>
      <c r="SMD216" s="516"/>
      <c r="SME216" s="516"/>
      <c r="SMF216" s="516"/>
      <c r="SMG216" s="516"/>
      <c r="SMH216" s="516"/>
      <c r="SMI216" s="516"/>
      <c r="SMJ216" s="516"/>
      <c r="SMK216" s="516"/>
      <c r="SML216" s="516"/>
      <c r="SMM216" s="516"/>
      <c r="SMN216" s="516"/>
      <c r="SMO216" s="516"/>
      <c r="SMP216" s="516"/>
      <c r="SMQ216" s="516"/>
      <c r="SMR216" s="516"/>
      <c r="SMS216" s="516"/>
      <c r="SMT216" s="516"/>
      <c r="SMU216" s="516"/>
      <c r="SMV216" s="516"/>
      <c r="SMW216" s="516"/>
      <c r="SMX216" s="516"/>
      <c r="SMY216" s="516"/>
      <c r="SMZ216" s="516"/>
      <c r="SNA216" s="516"/>
      <c r="SNB216" s="516"/>
      <c r="SNC216" s="516"/>
      <c r="SND216" s="516"/>
      <c r="SNE216" s="516"/>
      <c r="SNF216" s="516"/>
      <c r="SNG216" s="516"/>
      <c r="SNH216" s="516"/>
      <c r="SNI216" s="516"/>
      <c r="SNJ216" s="516"/>
      <c r="SNK216" s="516"/>
      <c r="SNL216" s="516"/>
      <c r="SNM216" s="516"/>
      <c r="SNN216" s="516"/>
      <c r="SNO216" s="516"/>
      <c r="SNP216" s="516"/>
      <c r="SNQ216" s="516"/>
      <c r="SNR216" s="516"/>
      <c r="SNS216" s="516"/>
      <c r="SNT216" s="516"/>
      <c r="SNU216" s="516"/>
      <c r="SNV216" s="516"/>
      <c r="SNW216" s="516"/>
      <c r="SNX216" s="516"/>
      <c r="SNY216" s="516"/>
      <c r="SNZ216" s="516"/>
      <c r="SOA216" s="516"/>
      <c r="SOB216" s="516"/>
      <c r="SOC216" s="516"/>
      <c r="SOD216" s="516"/>
      <c r="SOE216" s="516"/>
      <c r="SOF216" s="516"/>
      <c r="SOG216" s="516"/>
      <c r="SOH216" s="516"/>
      <c r="SOI216" s="516"/>
      <c r="SOJ216" s="516"/>
      <c r="SOK216" s="516"/>
      <c r="SOL216" s="516"/>
      <c r="SOM216" s="516"/>
      <c r="SON216" s="516"/>
      <c r="SOO216" s="516"/>
      <c r="SOP216" s="516"/>
      <c r="SOQ216" s="516"/>
      <c r="SOR216" s="516"/>
      <c r="SOS216" s="516"/>
      <c r="SOT216" s="516"/>
      <c r="SOU216" s="516"/>
      <c r="SOV216" s="516"/>
      <c r="SOW216" s="516"/>
      <c r="SOX216" s="516"/>
      <c r="SOY216" s="516"/>
      <c r="SOZ216" s="516"/>
      <c r="SPA216" s="516"/>
      <c r="SPB216" s="516"/>
      <c r="SPC216" s="516"/>
      <c r="SPD216" s="516"/>
      <c r="SPE216" s="516"/>
      <c r="SPF216" s="516"/>
      <c r="SPG216" s="516"/>
      <c r="SPH216" s="516"/>
      <c r="SPI216" s="516"/>
      <c r="SPJ216" s="516"/>
      <c r="SPK216" s="516"/>
      <c r="SPL216" s="516"/>
      <c r="SPM216" s="516"/>
      <c r="SPN216" s="516"/>
      <c r="SPO216" s="516"/>
      <c r="SPP216" s="516"/>
      <c r="SPQ216" s="516"/>
      <c r="SPR216" s="516"/>
      <c r="SPS216" s="516"/>
      <c r="SPT216" s="516"/>
      <c r="SPU216" s="516"/>
      <c r="SPV216" s="516"/>
      <c r="SPW216" s="516"/>
      <c r="SPX216" s="516"/>
      <c r="SPY216" s="516"/>
      <c r="SPZ216" s="516"/>
      <c r="SQA216" s="516"/>
      <c r="SQB216" s="516"/>
      <c r="SQC216" s="516"/>
      <c r="SQD216" s="516"/>
      <c r="SQE216" s="516"/>
      <c r="SQF216" s="516"/>
      <c r="SQG216" s="516"/>
      <c r="SQH216" s="516"/>
      <c r="SQI216" s="516"/>
      <c r="SQJ216" s="516"/>
      <c r="SQK216" s="516"/>
      <c r="SQL216" s="516"/>
      <c r="SQM216" s="516"/>
      <c r="SQN216" s="516"/>
      <c r="SQO216" s="516"/>
      <c r="SQP216" s="516"/>
      <c r="SQQ216" s="516"/>
      <c r="SQR216" s="516"/>
      <c r="SQS216" s="516"/>
      <c r="SQT216" s="516"/>
      <c r="SQU216" s="516"/>
      <c r="SQV216" s="516"/>
      <c r="SQW216" s="516"/>
      <c r="SQX216" s="516"/>
      <c r="SQY216" s="516"/>
      <c r="SQZ216" s="516"/>
      <c r="SRA216" s="516"/>
      <c r="SRB216" s="516"/>
      <c r="SRC216" s="516"/>
      <c r="SRD216" s="516"/>
      <c r="SRE216" s="516"/>
      <c r="SRF216" s="516"/>
      <c r="SRG216" s="516"/>
      <c r="SRH216" s="516"/>
      <c r="SRI216" s="516"/>
      <c r="SRJ216" s="516"/>
      <c r="SRK216" s="516"/>
      <c r="SRL216" s="516"/>
      <c r="SRM216" s="516"/>
      <c r="SRN216" s="516"/>
      <c r="SRO216" s="516"/>
      <c r="SRP216" s="516"/>
      <c r="SRQ216" s="516"/>
      <c r="SRR216" s="516"/>
      <c r="SRS216" s="516"/>
      <c r="SRT216" s="516"/>
      <c r="SRU216" s="516"/>
      <c r="SRV216" s="516"/>
      <c r="SRW216" s="516"/>
      <c r="SRX216" s="516"/>
      <c r="SRY216" s="516"/>
      <c r="SRZ216" s="516"/>
      <c r="SSA216" s="516"/>
      <c r="SSB216" s="516"/>
      <c r="SSC216" s="516"/>
      <c r="SSD216" s="516"/>
      <c r="SSE216" s="516"/>
      <c r="SSF216" s="516"/>
      <c r="SSG216" s="516"/>
      <c r="SSH216" s="516"/>
      <c r="SSI216" s="516"/>
      <c r="SSJ216" s="516"/>
      <c r="SSK216" s="516"/>
      <c r="SSL216" s="516"/>
      <c r="SSM216" s="516"/>
      <c r="SSN216" s="516"/>
      <c r="SSO216" s="516"/>
      <c r="SSP216" s="516"/>
      <c r="SSQ216" s="516"/>
      <c r="SSR216" s="516"/>
      <c r="SSS216" s="516"/>
      <c r="SST216" s="516"/>
      <c r="SSU216" s="516"/>
      <c r="SSV216" s="516"/>
      <c r="SSW216" s="516"/>
      <c r="SSX216" s="516"/>
      <c r="SSY216" s="516"/>
      <c r="SSZ216" s="516"/>
      <c r="STA216" s="516"/>
      <c r="STB216" s="516"/>
      <c r="STC216" s="516"/>
      <c r="STD216" s="516"/>
      <c r="STE216" s="516"/>
      <c r="STF216" s="516"/>
      <c r="STG216" s="516"/>
      <c r="STH216" s="516"/>
      <c r="STI216" s="516"/>
      <c r="STJ216" s="516"/>
      <c r="STK216" s="516"/>
      <c r="STL216" s="516"/>
      <c r="STM216" s="516"/>
      <c r="STN216" s="516"/>
      <c r="STO216" s="516"/>
      <c r="STP216" s="516"/>
      <c r="STQ216" s="516"/>
      <c r="STR216" s="516"/>
      <c r="STS216" s="516"/>
      <c r="STT216" s="516"/>
      <c r="STU216" s="516"/>
      <c r="STV216" s="516"/>
      <c r="STW216" s="516"/>
      <c r="STX216" s="516"/>
      <c r="STY216" s="516"/>
      <c r="STZ216" s="516"/>
      <c r="SUA216" s="516"/>
      <c r="SUB216" s="516"/>
      <c r="SUC216" s="516"/>
      <c r="SUD216" s="516"/>
      <c r="SUE216" s="516"/>
      <c r="SUF216" s="516"/>
      <c r="SUG216" s="516"/>
      <c r="SUH216" s="516"/>
      <c r="SUI216" s="516"/>
      <c r="SUJ216" s="516"/>
      <c r="SUK216" s="516"/>
      <c r="SUL216" s="516"/>
      <c r="SUM216" s="516"/>
      <c r="SUN216" s="516"/>
      <c r="SUO216" s="516"/>
      <c r="SUP216" s="516"/>
      <c r="SUQ216" s="516"/>
      <c r="SUR216" s="516"/>
      <c r="SUS216" s="516"/>
      <c r="SUT216" s="516"/>
      <c r="SUU216" s="516"/>
      <c r="SUV216" s="516"/>
      <c r="SUW216" s="516"/>
      <c r="SUX216" s="516"/>
      <c r="SUY216" s="516"/>
      <c r="SUZ216" s="516"/>
      <c r="SVA216" s="516"/>
      <c r="SVB216" s="516"/>
      <c r="SVC216" s="516"/>
      <c r="SVD216" s="516"/>
      <c r="SVE216" s="516"/>
      <c r="SVF216" s="516"/>
      <c r="SVG216" s="516"/>
      <c r="SVH216" s="516"/>
      <c r="SVI216" s="516"/>
      <c r="SVJ216" s="516"/>
      <c r="SVK216" s="516"/>
      <c r="SVL216" s="516"/>
      <c r="SVM216" s="516"/>
      <c r="SVN216" s="516"/>
      <c r="SVO216" s="516"/>
      <c r="SVP216" s="516"/>
      <c r="SVQ216" s="516"/>
      <c r="SVR216" s="516"/>
      <c r="SVS216" s="516"/>
      <c r="SVT216" s="516"/>
      <c r="SVU216" s="516"/>
      <c r="SVV216" s="516"/>
      <c r="SVW216" s="516"/>
      <c r="SVX216" s="516"/>
      <c r="SVY216" s="516"/>
      <c r="SVZ216" s="516"/>
      <c r="SWA216" s="516"/>
      <c r="SWB216" s="516"/>
      <c r="SWC216" s="516"/>
      <c r="SWD216" s="516"/>
      <c r="SWE216" s="516"/>
      <c r="SWF216" s="516"/>
      <c r="SWG216" s="516"/>
      <c r="SWH216" s="516"/>
      <c r="SWI216" s="516"/>
      <c r="SWJ216" s="516"/>
      <c r="SWK216" s="516"/>
      <c r="SWL216" s="516"/>
      <c r="SWM216" s="516"/>
      <c r="SWN216" s="516"/>
      <c r="SWO216" s="516"/>
      <c r="SWP216" s="516"/>
      <c r="SWQ216" s="516"/>
      <c r="SWR216" s="516"/>
      <c r="SWS216" s="516"/>
      <c r="SWT216" s="516"/>
      <c r="SWU216" s="516"/>
      <c r="SWV216" s="516"/>
      <c r="SWW216" s="516"/>
      <c r="SWX216" s="516"/>
      <c r="SWY216" s="516"/>
      <c r="SWZ216" s="516"/>
      <c r="SXA216" s="516"/>
      <c r="SXB216" s="516"/>
      <c r="SXC216" s="516"/>
      <c r="SXD216" s="516"/>
      <c r="SXE216" s="516"/>
      <c r="SXF216" s="516"/>
      <c r="SXG216" s="516"/>
      <c r="SXH216" s="516"/>
      <c r="SXI216" s="516"/>
      <c r="SXJ216" s="516"/>
      <c r="SXK216" s="516"/>
      <c r="SXL216" s="516"/>
      <c r="SXM216" s="516"/>
      <c r="SXN216" s="516"/>
      <c r="SXO216" s="516"/>
      <c r="SXP216" s="516"/>
      <c r="SXQ216" s="516"/>
      <c r="SXR216" s="516"/>
      <c r="SXS216" s="516"/>
      <c r="SXT216" s="516"/>
      <c r="SXU216" s="516"/>
      <c r="SXV216" s="516"/>
      <c r="SXW216" s="516"/>
      <c r="SXX216" s="516"/>
      <c r="SXY216" s="516"/>
      <c r="SXZ216" s="516"/>
      <c r="SYA216" s="516"/>
      <c r="SYB216" s="516"/>
      <c r="SYC216" s="516"/>
      <c r="SYD216" s="516"/>
      <c r="SYE216" s="516"/>
      <c r="SYF216" s="516"/>
      <c r="SYG216" s="516"/>
      <c r="SYH216" s="516"/>
      <c r="SYI216" s="516"/>
      <c r="SYJ216" s="516"/>
      <c r="SYK216" s="516"/>
      <c r="SYL216" s="516"/>
      <c r="SYM216" s="516"/>
      <c r="SYN216" s="516"/>
      <c r="SYO216" s="516"/>
      <c r="SYP216" s="516"/>
      <c r="SYQ216" s="516"/>
      <c r="SYR216" s="516"/>
      <c r="SYS216" s="516"/>
      <c r="SYT216" s="516"/>
      <c r="SYU216" s="516"/>
      <c r="SYV216" s="516"/>
      <c r="SYW216" s="516"/>
      <c r="SYX216" s="516"/>
      <c r="SYY216" s="516"/>
      <c r="SYZ216" s="516"/>
      <c r="SZA216" s="516"/>
      <c r="SZB216" s="516"/>
      <c r="SZC216" s="516"/>
      <c r="SZD216" s="516"/>
      <c r="SZE216" s="516"/>
      <c r="SZF216" s="516"/>
      <c r="SZG216" s="516"/>
      <c r="SZH216" s="516"/>
      <c r="SZI216" s="516"/>
      <c r="SZJ216" s="516"/>
      <c r="SZK216" s="516"/>
      <c r="SZL216" s="516"/>
      <c r="SZM216" s="516"/>
      <c r="SZN216" s="516"/>
      <c r="SZO216" s="516"/>
      <c r="SZP216" s="516"/>
      <c r="SZQ216" s="516"/>
      <c r="SZR216" s="516"/>
      <c r="SZS216" s="516"/>
      <c r="SZT216" s="516"/>
      <c r="SZU216" s="516"/>
      <c r="SZV216" s="516"/>
      <c r="SZW216" s="516"/>
      <c r="SZX216" s="516"/>
      <c r="SZY216" s="516"/>
      <c r="SZZ216" s="516"/>
      <c r="TAA216" s="516"/>
      <c r="TAB216" s="516"/>
      <c r="TAC216" s="516"/>
      <c r="TAD216" s="516"/>
      <c r="TAE216" s="516"/>
      <c r="TAF216" s="516"/>
      <c r="TAG216" s="516"/>
      <c r="TAH216" s="516"/>
      <c r="TAI216" s="516"/>
      <c r="TAJ216" s="516"/>
      <c r="TAK216" s="516"/>
      <c r="TAL216" s="516"/>
      <c r="TAM216" s="516"/>
      <c r="TAN216" s="516"/>
      <c r="TAO216" s="516"/>
      <c r="TAP216" s="516"/>
      <c r="TAQ216" s="516"/>
      <c r="TAR216" s="516"/>
      <c r="TAS216" s="516"/>
      <c r="TAT216" s="516"/>
      <c r="TAU216" s="516"/>
      <c r="TAV216" s="516"/>
      <c r="TAW216" s="516"/>
      <c r="TAX216" s="516"/>
      <c r="TAY216" s="516"/>
      <c r="TAZ216" s="516"/>
      <c r="TBA216" s="516"/>
      <c r="TBB216" s="516"/>
      <c r="TBC216" s="516"/>
      <c r="TBD216" s="516"/>
      <c r="TBE216" s="516"/>
      <c r="TBF216" s="516"/>
      <c r="TBG216" s="516"/>
      <c r="TBH216" s="516"/>
      <c r="TBI216" s="516"/>
      <c r="TBJ216" s="516"/>
      <c r="TBK216" s="516"/>
      <c r="TBL216" s="516"/>
      <c r="TBM216" s="516"/>
      <c r="TBN216" s="516"/>
      <c r="TBO216" s="516"/>
      <c r="TBP216" s="516"/>
      <c r="TBQ216" s="516"/>
      <c r="TBR216" s="516"/>
      <c r="TBS216" s="516"/>
      <c r="TBT216" s="516"/>
      <c r="TBU216" s="516"/>
      <c r="TBV216" s="516"/>
      <c r="TBW216" s="516"/>
      <c r="TBX216" s="516"/>
      <c r="TBY216" s="516"/>
      <c r="TBZ216" s="516"/>
      <c r="TCA216" s="516"/>
      <c r="TCB216" s="516"/>
      <c r="TCC216" s="516"/>
      <c r="TCD216" s="516"/>
      <c r="TCE216" s="516"/>
      <c r="TCF216" s="516"/>
      <c r="TCG216" s="516"/>
      <c r="TCH216" s="516"/>
      <c r="TCI216" s="516"/>
      <c r="TCJ216" s="516"/>
      <c r="TCK216" s="516"/>
      <c r="TCL216" s="516"/>
      <c r="TCM216" s="516"/>
      <c r="TCN216" s="516"/>
      <c r="TCO216" s="516"/>
      <c r="TCP216" s="516"/>
      <c r="TCQ216" s="516"/>
      <c r="TCR216" s="516"/>
      <c r="TCS216" s="516"/>
      <c r="TCT216" s="516"/>
      <c r="TCU216" s="516"/>
      <c r="TCV216" s="516"/>
      <c r="TCW216" s="516"/>
      <c r="TCX216" s="516"/>
      <c r="TCY216" s="516"/>
      <c r="TCZ216" s="516"/>
      <c r="TDA216" s="516"/>
      <c r="TDB216" s="516"/>
      <c r="TDC216" s="516"/>
      <c r="TDD216" s="516"/>
      <c r="TDE216" s="516"/>
      <c r="TDF216" s="516"/>
      <c r="TDG216" s="516"/>
      <c r="TDH216" s="516"/>
      <c r="TDI216" s="516"/>
      <c r="TDJ216" s="516"/>
      <c r="TDK216" s="516"/>
      <c r="TDL216" s="516"/>
      <c r="TDM216" s="516"/>
      <c r="TDN216" s="516"/>
      <c r="TDO216" s="516"/>
      <c r="TDP216" s="516"/>
      <c r="TDQ216" s="516"/>
      <c r="TDR216" s="516"/>
      <c r="TDS216" s="516"/>
      <c r="TDT216" s="516"/>
      <c r="TDU216" s="516"/>
      <c r="TDV216" s="516"/>
      <c r="TDW216" s="516"/>
      <c r="TDX216" s="516"/>
      <c r="TDY216" s="516"/>
      <c r="TDZ216" s="516"/>
      <c r="TEA216" s="516"/>
      <c r="TEB216" s="516"/>
      <c r="TEC216" s="516"/>
      <c r="TED216" s="516"/>
      <c r="TEE216" s="516"/>
      <c r="TEF216" s="516"/>
      <c r="TEG216" s="516"/>
      <c r="TEH216" s="516"/>
      <c r="TEI216" s="516"/>
      <c r="TEJ216" s="516"/>
      <c r="TEK216" s="516"/>
      <c r="TEL216" s="516"/>
      <c r="TEM216" s="516"/>
      <c r="TEN216" s="516"/>
      <c r="TEO216" s="516"/>
      <c r="TEP216" s="516"/>
      <c r="TEQ216" s="516"/>
      <c r="TER216" s="516"/>
      <c r="TES216" s="516"/>
      <c r="TET216" s="516"/>
      <c r="TEU216" s="516"/>
      <c r="TEV216" s="516"/>
      <c r="TEW216" s="516"/>
      <c r="TEX216" s="516"/>
      <c r="TEY216" s="516"/>
      <c r="TEZ216" s="516"/>
      <c r="TFA216" s="516"/>
      <c r="TFB216" s="516"/>
      <c r="TFC216" s="516"/>
      <c r="TFD216" s="516"/>
      <c r="TFE216" s="516"/>
      <c r="TFF216" s="516"/>
      <c r="TFG216" s="516"/>
      <c r="TFH216" s="516"/>
      <c r="TFI216" s="516"/>
      <c r="TFJ216" s="516"/>
      <c r="TFK216" s="516"/>
      <c r="TFL216" s="516"/>
      <c r="TFM216" s="516"/>
      <c r="TFN216" s="516"/>
      <c r="TFO216" s="516"/>
      <c r="TFP216" s="516"/>
      <c r="TFQ216" s="516"/>
      <c r="TFR216" s="516"/>
      <c r="TFS216" s="516"/>
      <c r="TFT216" s="516"/>
      <c r="TFU216" s="516"/>
      <c r="TFV216" s="516"/>
      <c r="TFW216" s="516"/>
      <c r="TFX216" s="516"/>
      <c r="TFY216" s="516"/>
      <c r="TFZ216" s="516"/>
      <c r="TGA216" s="516"/>
      <c r="TGB216" s="516"/>
      <c r="TGC216" s="516"/>
      <c r="TGD216" s="516"/>
      <c r="TGE216" s="516"/>
      <c r="TGF216" s="516"/>
      <c r="TGG216" s="516"/>
      <c r="TGH216" s="516"/>
      <c r="TGI216" s="516"/>
      <c r="TGJ216" s="516"/>
      <c r="TGK216" s="516"/>
      <c r="TGL216" s="516"/>
      <c r="TGM216" s="516"/>
      <c r="TGN216" s="516"/>
      <c r="TGO216" s="516"/>
      <c r="TGP216" s="516"/>
      <c r="TGQ216" s="516"/>
      <c r="TGR216" s="516"/>
      <c r="TGS216" s="516"/>
      <c r="TGT216" s="516"/>
      <c r="TGU216" s="516"/>
      <c r="TGV216" s="516"/>
      <c r="TGW216" s="516"/>
      <c r="TGX216" s="516"/>
      <c r="TGY216" s="516"/>
      <c r="TGZ216" s="516"/>
      <c r="THA216" s="516"/>
      <c r="THB216" s="516"/>
      <c r="THC216" s="516"/>
      <c r="THD216" s="516"/>
      <c r="THE216" s="516"/>
      <c r="THF216" s="516"/>
      <c r="THG216" s="516"/>
      <c r="THH216" s="516"/>
      <c r="THI216" s="516"/>
      <c r="THJ216" s="516"/>
      <c r="THK216" s="516"/>
      <c r="THL216" s="516"/>
      <c r="THM216" s="516"/>
      <c r="THN216" s="516"/>
      <c r="THO216" s="516"/>
      <c r="THP216" s="516"/>
      <c r="THQ216" s="516"/>
      <c r="THR216" s="516"/>
      <c r="THS216" s="516"/>
      <c r="THT216" s="516"/>
      <c r="THU216" s="516"/>
      <c r="THV216" s="516"/>
      <c r="THW216" s="516"/>
      <c r="THX216" s="516"/>
      <c r="THY216" s="516"/>
      <c r="THZ216" s="516"/>
      <c r="TIA216" s="516"/>
      <c r="TIB216" s="516"/>
      <c r="TIC216" s="516"/>
      <c r="TID216" s="516"/>
      <c r="TIE216" s="516"/>
      <c r="TIF216" s="516"/>
      <c r="TIG216" s="516"/>
      <c r="TIH216" s="516"/>
      <c r="TII216" s="516"/>
      <c r="TIJ216" s="516"/>
      <c r="TIK216" s="516"/>
      <c r="TIL216" s="516"/>
      <c r="TIM216" s="516"/>
      <c r="TIN216" s="516"/>
      <c r="TIO216" s="516"/>
      <c r="TIP216" s="516"/>
      <c r="TIQ216" s="516"/>
      <c r="TIR216" s="516"/>
      <c r="TIS216" s="516"/>
      <c r="TIT216" s="516"/>
      <c r="TIU216" s="516"/>
      <c r="TIV216" s="516"/>
      <c r="TIW216" s="516"/>
      <c r="TIX216" s="516"/>
      <c r="TIY216" s="516"/>
      <c r="TIZ216" s="516"/>
      <c r="TJA216" s="516"/>
      <c r="TJB216" s="516"/>
      <c r="TJC216" s="516"/>
      <c r="TJD216" s="516"/>
      <c r="TJE216" s="516"/>
      <c r="TJF216" s="516"/>
      <c r="TJG216" s="516"/>
      <c r="TJH216" s="516"/>
      <c r="TJI216" s="516"/>
      <c r="TJJ216" s="516"/>
      <c r="TJK216" s="516"/>
      <c r="TJL216" s="516"/>
      <c r="TJM216" s="516"/>
      <c r="TJN216" s="516"/>
      <c r="TJO216" s="516"/>
      <c r="TJP216" s="516"/>
      <c r="TJQ216" s="516"/>
      <c r="TJR216" s="516"/>
      <c r="TJS216" s="516"/>
      <c r="TJT216" s="516"/>
      <c r="TJU216" s="516"/>
      <c r="TJV216" s="516"/>
      <c r="TJW216" s="516"/>
      <c r="TJX216" s="516"/>
      <c r="TJY216" s="516"/>
      <c r="TJZ216" s="516"/>
      <c r="TKA216" s="516"/>
      <c r="TKB216" s="516"/>
      <c r="TKC216" s="516"/>
      <c r="TKD216" s="516"/>
      <c r="TKE216" s="516"/>
      <c r="TKF216" s="516"/>
      <c r="TKG216" s="516"/>
      <c r="TKH216" s="516"/>
      <c r="TKI216" s="516"/>
      <c r="TKJ216" s="516"/>
      <c r="TKK216" s="516"/>
      <c r="TKL216" s="516"/>
      <c r="TKM216" s="516"/>
      <c r="TKN216" s="516"/>
      <c r="TKO216" s="516"/>
      <c r="TKP216" s="516"/>
      <c r="TKQ216" s="516"/>
      <c r="TKR216" s="516"/>
      <c r="TKS216" s="516"/>
      <c r="TKT216" s="516"/>
      <c r="TKU216" s="516"/>
      <c r="TKV216" s="516"/>
      <c r="TKW216" s="516"/>
      <c r="TKX216" s="516"/>
      <c r="TKY216" s="516"/>
      <c r="TKZ216" s="516"/>
      <c r="TLA216" s="516"/>
      <c r="TLB216" s="516"/>
      <c r="TLC216" s="516"/>
      <c r="TLD216" s="516"/>
      <c r="TLE216" s="516"/>
      <c r="TLF216" s="516"/>
      <c r="TLG216" s="516"/>
      <c r="TLH216" s="516"/>
      <c r="TLI216" s="516"/>
      <c r="TLJ216" s="516"/>
      <c r="TLK216" s="516"/>
      <c r="TLL216" s="516"/>
      <c r="TLM216" s="516"/>
      <c r="TLN216" s="516"/>
      <c r="TLO216" s="516"/>
      <c r="TLP216" s="516"/>
      <c r="TLQ216" s="516"/>
      <c r="TLR216" s="516"/>
      <c r="TLS216" s="516"/>
      <c r="TLT216" s="516"/>
      <c r="TLU216" s="516"/>
      <c r="TLV216" s="516"/>
      <c r="TLW216" s="516"/>
      <c r="TLX216" s="516"/>
      <c r="TLY216" s="516"/>
      <c r="TLZ216" s="516"/>
      <c r="TMA216" s="516"/>
      <c r="TMB216" s="516"/>
      <c r="TMC216" s="516"/>
      <c r="TMD216" s="516"/>
      <c r="TME216" s="516"/>
      <c r="TMF216" s="516"/>
      <c r="TMG216" s="516"/>
      <c r="TMH216" s="516"/>
      <c r="TMI216" s="516"/>
      <c r="TMJ216" s="516"/>
      <c r="TMK216" s="516"/>
      <c r="TML216" s="516"/>
      <c r="TMM216" s="516"/>
      <c r="TMN216" s="516"/>
      <c r="TMO216" s="516"/>
      <c r="TMP216" s="516"/>
      <c r="TMQ216" s="516"/>
      <c r="TMR216" s="516"/>
      <c r="TMS216" s="516"/>
      <c r="TMT216" s="516"/>
      <c r="TMU216" s="516"/>
      <c r="TMV216" s="516"/>
      <c r="TMW216" s="516"/>
      <c r="TMX216" s="516"/>
      <c r="TMY216" s="516"/>
      <c r="TMZ216" s="516"/>
      <c r="TNA216" s="516"/>
      <c r="TNB216" s="516"/>
      <c r="TNC216" s="516"/>
      <c r="TND216" s="516"/>
      <c r="TNE216" s="516"/>
      <c r="TNF216" s="516"/>
      <c r="TNG216" s="516"/>
      <c r="TNH216" s="516"/>
      <c r="TNI216" s="516"/>
      <c r="TNJ216" s="516"/>
      <c r="TNK216" s="516"/>
      <c r="TNL216" s="516"/>
      <c r="TNM216" s="516"/>
      <c r="TNN216" s="516"/>
      <c r="TNO216" s="516"/>
      <c r="TNP216" s="516"/>
      <c r="TNQ216" s="516"/>
      <c r="TNR216" s="516"/>
      <c r="TNS216" s="516"/>
      <c r="TNT216" s="516"/>
      <c r="TNU216" s="516"/>
      <c r="TNV216" s="516"/>
      <c r="TNW216" s="516"/>
      <c r="TNX216" s="516"/>
      <c r="TNY216" s="516"/>
      <c r="TNZ216" s="516"/>
      <c r="TOA216" s="516"/>
      <c r="TOB216" s="516"/>
      <c r="TOC216" s="516"/>
      <c r="TOD216" s="516"/>
      <c r="TOE216" s="516"/>
      <c r="TOF216" s="516"/>
      <c r="TOG216" s="516"/>
      <c r="TOH216" s="516"/>
      <c r="TOI216" s="516"/>
      <c r="TOJ216" s="516"/>
      <c r="TOK216" s="516"/>
      <c r="TOL216" s="516"/>
      <c r="TOM216" s="516"/>
      <c r="TON216" s="516"/>
      <c r="TOO216" s="516"/>
      <c r="TOP216" s="516"/>
      <c r="TOQ216" s="516"/>
      <c r="TOR216" s="516"/>
      <c r="TOS216" s="516"/>
      <c r="TOT216" s="516"/>
      <c r="TOU216" s="516"/>
      <c r="TOV216" s="516"/>
      <c r="TOW216" s="516"/>
      <c r="TOX216" s="516"/>
      <c r="TOY216" s="516"/>
      <c r="TOZ216" s="516"/>
      <c r="TPA216" s="516"/>
      <c r="TPB216" s="516"/>
      <c r="TPC216" s="516"/>
      <c r="TPD216" s="516"/>
      <c r="TPE216" s="516"/>
      <c r="TPF216" s="516"/>
      <c r="TPG216" s="516"/>
      <c r="TPH216" s="516"/>
      <c r="TPI216" s="516"/>
      <c r="TPJ216" s="516"/>
      <c r="TPK216" s="516"/>
      <c r="TPL216" s="516"/>
      <c r="TPM216" s="516"/>
      <c r="TPN216" s="516"/>
      <c r="TPO216" s="516"/>
      <c r="TPP216" s="516"/>
      <c r="TPQ216" s="516"/>
      <c r="TPR216" s="516"/>
      <c r="TPS216" s="516"/>
      <c r="TPT216" s="516"/>
      <c r="TPU216" s="516"/>
      <c r="TPV216" s="516"/>
      <c r="TPW216" s="516"/>
      <c r="TPX216" s="516"/>
      <c r="TPY216" s="516"/>
      <c r="TPZ216" s="516"/>
      <c r="TQA216" s="516"/>
      <c r="TQB216" s="516"/>
      <c r="TQC216" s="516"/>
      <c r="TQD216" s="516"/>
      <c r="TQE216" s="516"/>
      <c r="TQF216" s="516"/>
      <c r="TQG216" s="516"/>
      <c r="TQH216" s="516"/>
      <c r="TQI216" s="516"/>
      <c r="TQJ216" s="516"/>
      <c r="TQK216" s="516"/>
      <c r="TQL216" s="516"/>
      <c r="TQM216" s="516"/>
      <c r="TQN216" s="516"/>
      <c r="TQO216" s="516"/>
      <c r="TQP216" s="516"/>
      <c r="TQQ216" s="516"/>
      <c r="TQR216" s="516"/>
      <c r="TQS216" s="516"/>
      <c r="TQT216" s="516"/>
      <c r="TQU216" s="516"/>
      <c r="TQV216" s="516"/>
      <c r="TQW216" s="516"/>
      <c r="TQX216" s="516"/>
      <c r="TQY216" s="516"/>
      <c r="TQZ216" s="516"/>
      <c r="TRA216" s="516"/>
      <c r="TRB216" s="516"/>
      <c r="TRC216" s="516"/>
      <c r="TRD216" s="516"/>
      <c r="TRE216" s="516"/>
      <c r="TRF216" s="516"/>
      <c r="TRG216" s="516"/>
      <c r="TRH216" s="516"/>
      <c r="TRI216" s="516"/>
      <c r="TRJ216" s="516"/>
      <c r="TRK216" s="516"/>
      <c r="TRL216" s="516"/>
      <c r="TRM216" s="516"/>
      <c r="TRN216" s="516"/>
      <c r="TRO216" s="516"/>
      <c r="TRP216" s="516"/>
      <c r="TRQ216" s="516"/>
      <c r="TRR216" s="516"/>
      <c r="TRS216" s="516"/>
      <c r="TRT216" s="516"/>
      <c r="TRU216" s="516"/>
      <c r="TRV216" s="516"/>
      <c r="TRW216" s="516"/>
      <c r="TRX216" s="516"/>
      <c r="TRY216" s="516"/>
      <c r="TRZ216" s="516"/>
      <c r="TSA216" s="516"/>
      <c r="TSB216" s="516"/>
      <c r="TSC216" s="516"/>
      <c r="TSD216" s="516"/>
      <c r="TSE216" s="516"/>
      <c r="TSF216" s="516"/>
      <c r="TSG216" s="516"/>
      <c r="TSH216" s="516"/>
      <c r="TSI216" s="516"/>
      <c r="TSJ216" s="516"/>
      <c r="TSK216" s="516"/>
      <c r="TSL216" s="516"/>
      <c r="TSM216" s="516"/>
      <c r="TSN216" s="516"/>
      <c r="TSO216" s="516"/>
      <c r="TSP216" s="516"/>
      <c r="TSQ216" s="516"/>
      <c r="TSR216" s="516"/>
      <c r="TSS216" s="516"/>
      <c r="TST216" s="516"/>
      <c r="TSU216" s="516"/>
      <c r="TSV216" s="516"/>
      <c r="TSW216" s="516"/>
      <c r="TSX216" s="516"/>
      <c r="TSY216" s="516"/>
      <c r="TSZ216" s="516"/>
      <c r="TTA216" s="516"/>
      <c r="TTB216" s="516"/>
      <c r="TTC216" s="516"/>
      <c r="TTD216" s="516"/>
      <c r="TTE216" s="516"/>
      <c r="TTF216" s="516"/>
      <c r="TTG216" s="516"/>
      <c r="TTH216" s="516"/>
      <c r="TTI216" s="516"/>
      <c r="TTJ216" s="516"/>
      <c r="TTK216" s="516"/>
      <c r="TTL216" s="516"/>
      <c r="TTM216" s="516"/>
      <c r="TTN216" s="516"/>
      <c r="TTO216" s="516"/>
      <c r="TTP216" s="516"/>
      <c r="TTQ216" s="516"/>
      <c r="TTR216" s="516"/>
      <c r="TTS216" s="516"/>
      <c r="TTT216" s="516"/>
      <c r="TTU216" s="516"/>
      <c r="TTV216" s="516"/>
      <c r="TTW216" s="516"/>
      <c r="TTX216" s="516"/>
      <c r="TTY216" s="516"/>
      <c r="TTZ216" s="516"/>
      <c r="TUA216" s="516"/>
      <c r="TUB216" s="516"/>
      <c r="TUC216" s="516"/>
      <c r="TUD216" s="516"/>
      <c r="TUE216" s="516"/>
      <c r="TUF216" s="516"/>
      <c r="TUG216" s="516"/>
      <c r="TUH216" s="516"/>
      <c r="TUI216" s="516"/>
      <c r="TUJ216" s="516"/>
      <c r="TUK216" s="516"/>
      <c r="TUL216" s="516"/>
      <c r="TUM216" s="516"/>
      <c r="TUN216" s="516"/>
      <c r="TUO216" s="516"/>
      <c r="TUP216" s="516"/>
      <c r="TUQ216" s="516"/>
      <c r="TUR216" s="516"/>
      <c r="TUS216" s="516"/>
      <c r="TUT216" s="516"/>
      <c r="TUU216" s="516"/>
      <c r="TUV216" s="516"/>
      <c r="TUW216" s="516"/>
      <c r="TUX216" s="516"/>
      <c r="TUY216" s="516"/>
      <c r="TUZ216" s="516"/>
      <c r="TVA216" s="516"/>
      <c r="TVB216" s="516"/>
      <c r="TVC216" s="516"/>
      <c r="TVD216" s="516"/>
      <c r="TVE216" s="516"/>
      <c r="TVF216" s="516"/>
      <c r="TVG216" s="516"/>
      <c r="TVH216" s="516"/>
      <c r="TVI216" s="516"/>
      <c r="TVJ216" s="516"/>
      <c r="TVK216" s="516"/>
      <c r="TVL216" s="516"/>
      <c r="TVM216" s="516"/>
      <c r="TVN216" s="516"/>
      <c r="TVO216" s="516"/>
      <c r="TVP216" s="516"/>
      <c r="TVQ216" s="516"/>
      <c r="TVR216" s="516"/>
      <c r="TVS216" s="516"/>
      <c r="TVT216" s="516"/>
      <c r="TVU216" s="516"/>
      <c r="TVV216" s="516"/>
      <c r="TVW216" s="516"/>
      <c r="TVX216" s="516"/>
      <c r="TVY216" s="516"/>
      <c r="TVZ216" s="516"/>
      <c r="TWA216" s="516"/>
      <c r="TWB216" s="516"/>
      <c r="TWC216" s="516"/>
      <c r="TWD216" s="516"/>
      <c r="TWE216" s="516"/>
      <c r="TWF216" s="516"/>
      <c r="TWG216" s="516"/>
      <c r="TWH216" s="516"/>
      <c r="TWI216" s="516"/>
      <c r="TWJ216" s="516"/>
      <c r="TWK216" s="516"/>
      <c r="TWL216" s="516"/>
      <c r="TWM216" s="516"/>
      <c r="TWN216" s="516"/>
      <c r="TWO216" s="516"/>
      <c r="TWP216" s="516"/>
      <c r="TWQ216" s="516"/>
      <c r="TWR216" s="516"/>
      <c r="TWS216" s="516"/>
      <c r="TWT216" s="516"/>
      <c r="TWU216" s="516"/>
      <c r="TWV216" s="516"/>
      <c r="TWW216" s="516"/>
      <c r="TWX216" s="516"/>
      <c r="TWY216" s="516"/>
      <c r="TWZ216" s="516"/>
      <c r="TXA216" s="516"/>
      <c r="TXB216" s="516"/>
      <c r="TXC216" s="516"/>
      <c r="TXD216" s="516"/>
      <c r="TXE216" s="516"/>
      <c r="TXF216" s="516"/>
      <c r="TXG216" s="516"/>
      <c r="TXH216" s="516"/>
      <c r="TXI216" s="516"/>
      <c r="TXJ216" s="516"/>
      <c r="TXK216" s="516"/>
      <c r="TXL216" s="516"/>
      <c r="TXM216" s="516"/>
      <c r="TXN216" s="516"/>
      <c r="TXO216" s="516"/>
      <c r="TXP216" s="516"/>
      <c r="TXQ216" s="516"/>
      <c r="TXR216" s="516"/>
      <c r="TXS216" s="516"/>
      <c r="TXT216" s="516"/>
      <c r="TXU216" s="516"/>
      <c r="TXV216" s="516"/>
      <c r="TXW216" s="516"/>
      <c r="TXX216" s="516"/>
      <c r="TXY216" s="516"/>
      <c r="TXZ216" s="516"/>
      <c r="TYA216" s="516"/>
      <c r="TYB216" s="516"/>
      <c r="TYC216" s="516"/>
      <c r="TYD216" s="516"/>
      <c r="TYE216" s="516"/>
      <c r="TYF216" s="516"/>
      <c r="TYG216" s="516"/>
      <c r="TYH216" s="516"/>
      <c r="TYI216" s="516"/>
      <c r="TYJ216" s="516"/>
      <c r="TYK216" s="516"/>
      <c r="TYL216" s="516"/>
      <c r="TYM216" s="516"/>
      <c r="TYN216" s="516"/>
      <c r="TYO216" s="516"/>
      <c r="TYP216" s="516"/>
      <c r="TYQ216" s="516"/>
      <c r="TYR216" s="516"/>
      <c r="TYS216" s="516"/>
      <c r="TYT216" s="516"/>
      <c r="TYU216" s="516"/>
      <c r="TYV216" s="516"/>
      <c r="TYW216" s="516"/>
      <c r="TYX216" s="516"/>
      <c r="TYY216" s="516"/>
      <c r="TYZ216" s="516"/>
      <c r="TZA216" s="516"/>
      <c r="TZB216" s="516"/>
      <c r="TZC216" s="516"/>
      <c r="TZD216" s="516"/>
      <c r="TZE216" s="516"/>
      <c r="TZF216" s="516"/>
      <c r="TZG216" s="516"/>
      <c r="TZH216" s="516"/>
      <c r="TZI216" s="516"/>
      <c r="TZJ216" s="516"/>
      <c r="TZK216" s="516"/>
      <c r="TZL216" s="516"/>
      <c r="TZM216" s="516"/>
      <c r="TZN216" s="516"/>
      <c r="TZO216" s="516"/>
      <c r="TZP216" s="516"/>
      <c r="TZQ216" s="516"/>
      <c r="TZR216" s="516"/>
      <c r="TZS216" s="516"/>
      <c r="TZT216" s="516"/>
      <c r="TZU216" s="516"/>
      <c r="TZV216" s="516"/>
      <c r="TZW216" s="516"/>
      <c r="TZX216" s="516"/>
      <c r="TZY216" s="516"/>
      <c r="TZZ216" s="516"/>
      <c r="UAA216" s="516"/>
      <c r="UAB216" s="516"/>
      <c r="UAC216" s="516"/>
      <c r="UAD216" s="516"/>
      <c r="UAE216" s="516"/>
      <c r="UAF216" s="516"/>
      <c r="UAG216" s="516"/>
      <c r="UAH216" s="516"/>
      <c r="UAI216" s="516"/>
      <c r="UAJ216" s="516"/>
      <c r="UAK216" s="516"/>
      <c r="UAL216" s="516"/>
      <c r="UAM216" s="516"/>
      <c r="UAN216" s="516"/>
      <c r="UAO216" s="516"/>
      <c r="UAP216" s="516"/>
      <c r="UAQ216" s="516"/>
      <c r="UAR216" s="516"/>
      <c r="UAS216" s="516"/>
      <c r="UAT216" s="516"/>
      <c r="UAU216" s="516"/>
      <c r="UAV216" s="516"/>
      <c r="UAW216" s="516"/>
      <c r="UAX216" s="516"/>
      <c r="UAY216" s="516"/>
      <c r="UAZ216" s="516"/>
      <c r="UBA216" s="516"/>
      <c r="UBB216" s="516"/>
      <c r="UBC216" s="516"/>
      <c r="UBD216" s="516"/>
      <c r="UBE216" s="516"/>
      <c r="UBF216" s="516"/>
      <c r="UBG216" s="516"/>
      <c r="UBH216" s="516"/>
      <c r="UBI216" s="516"/>
      <c r="UBJ216" s="516"/>
      <c r="UBK216" s="516"/>
      <c r="UBL216" s="516"/>
      <c r="UBM216" s="516"/>
      <c r="UBN216" s="516"/>
      <c r="UBO216" s="516"/>
      <c r="UBP216" s="516"/>
      <c r="UBQ216" s="516"/>
      <c r="UBR216" s="516"/>
      <c r="UBS216" s="516"/>
      <c r="UBT216" s="516"/>
      <c r="UBU216" s="516"/>
      <c r="UBV216" s="516"/>
      <c r="UBW216" s="516"/>
      <c r="UBX216" s="516"/>
      <c r="UBY216" s="516"/>
      <c r="UBZ216" s="516"/>
      <c r="UCA216" s="516"/>
      <c r="UCB216" s="516"/>
      <c r="UCC216" s="516"/>
      <c r="UCD216" s="516"/>
      <c r="UCE216" s="516"/>
      <c r="UCF216" s="516"/>
      <c r="UCG216" s="516"/>
      <c r="UCH216" s="516"/>
      <c r="UCI216" s="516"/>
      <c r="UCJ216" s="516"/>
      <c r="UCK216" s="516"/>
      <c r="UCL216" s="516"/>
      <c r="UCM216" s="516"/>
      <c r="UCN216" s="516"/>
      <c r="UCO216" s="516"/>
      <c r="UCP216" s="516"/>
      <c r="UCQ216" s="516"/>
      <c r="UCR216" s="516"/>
      <c r="UCS216" s="516"/>
      <c r="UCT216" s="516"/>
      <c r="UCU216" s="516"/>
      <c r="UCV216" s="516"/>
      <c r="UCW216" s="516"/>
      <c r="UCX216" s="516"/>
      <c r="UCY216" s="516"/>
      <c r="UCZ216" s="516"/>
      <c r="UDA216" s="516"/>
      <c r="UDB216" s="516"/>
      <c r="UDC216" s="516"/>
      <c r="UDD216" s="516"/>
      <c r="UDE216" s="516"/>
      <c r="UDF216" s="516"/>
      <c r="UDG216" s="516"/>
      <c r="UDH216" s="516"/>
      <c r="UDI216" s="516"/>
      <c r="UDJ216" s="516"/>
      <c r="UDK216" s="516"/>
      <c r="UDL216" s="516"/>
      <c r="UDM216" s="516"/>
      <c r="UDN216" s="516"/>
      <c r="UDO216" s="516"/>
      <c r="UDP216" s="516"/>
      <c r="UDQ216" s="516"/>
      <c r="UDR216" s="516"/>
      <c r="UDS216" s="516"/>
      <c r="UDT216" s="516"/>
      <c r="UDU216" s="516"/>
      <c r="UDV216" s="516"/>
      <c r="UDW216" s="516"/>
      <c r="UDX216" s="516"/>
      <c r="UDY216" s="516"/>
      <c r="UDZ216" s="516"/>
      <c r="UEA216" s="516"/>
      <c r="UEB216" s="516"/>
      <c r="UEC216" s="516"/>
      <c r="UED216" s="516"/>
      <c r="UEE216" s="516"/>
      <c r="UEF216" s="516"/>
      <c r="UEG216" s="516"/>
      <c r="UEH216" s="516"/>
      <c r="UEI216" s="516"/>
      <c r="UEJ216" s="516"/>
      <c r="UEK216" s="516"/>
      <c r="UEL216" s="516"/>
      <c r="UEM216" s="516"/>
      <c r="UEN216" s="516"/>
      <c r="UEO216" s="516"/>
      <c r="UEP216" s="516"/>
      <c r="UEQ216" s="516"/>
      <c r="UER216" s="516"/>
      <c r="UES216" s="516"/>
      <c r="UET216" s="516"/>
      <c r="UEU216" s="516"/>
      <c r="UEV216" s="516"/>
      <c r="UEW216" s="516"/>
      <c r="UEX216" s="516"/>
      <c r="UEY216" s="516"/>
      <c r="UEZ216" s="516"/>
      <c r="UFA216" s="516"/>
      <c r="UFB216" s="516"/>
      <c r="UFC216" s="516"/>
      <c r="UFD216" s="516"/>
      <c r="UFE216" s="516"/>
      <c r="UFF216" s="516"/>
      <c r="UFG216" s="516"/>
      <c r="UFH216" s="516"/>
      <c r="UFI216" s="516"/>
      <c r="UFJ216" s="516"/>
      <c r="UFK216" s="516"/>
      <c r="UFL216" s="516"/>
      <c r="UFM216" s="516"/>
      <c r="UFN216" s="516"/>
      <c r="UFO216" s="516"/>
      <c r="UFP216" s="516"/>
      <c r="UFQ216" s="516"/>
      <c r="UFR216" s="516"/>
      <c r="UFS216" s="516"/>
      <c r="UFT216" s="516"/>
      <c r="UFU216" s="516"/>
      <c r="UFV216" s="516"/>
      <c r="UFW216" s="516"/>
      <c r="UFX216" s="516"/>
      <c r="UFY216" s="516"/>
      <c r="UFZ216" s="516"/>
      <c r="UGA216" s="516"/>
      <c r="UGB216" s="516"/>
      <c r="UGC216" s="516"/>
      <c r="UGD216" s="516"/>
      <c r="UGE216" s="516"/>
      <c r="UGF216" s="516"/>
      <c r="UGG216" s="516"/>
      <c r="UGH216" s="516"/>
      <c r="UGI216" s="516"/>
      <c r="UGJ216" s="516"/>
      <c r="UGK216" s="516"/>
      <c r="UGL216" s="516"/>
      <c r="UGM216" s="516"/>
      <c r="UGN216" s="516"/>
      <c r="UGO216" s="516"/>
      <c r="UGP216" s="516"/>
      <c r="UGQ216" s="516"/>
      <c r="UGR216" s="516"/>
      <c r="UGS216" s="516"/>
      <c r="UGT216" s="516"/>
      <c r="UGU216" s="516"/>
      <c r="UGV216" s="516"/>
      <c r="UGW216" s="516"/>
      <c r="UGX216" s="516"/>
      <c r="UGY216" s="516"/>
      <c r="UGZ216" s="516"/>
      <c r="UHA216" s="516"/>
      <c r="UHB216" s="516"/>
      <c r="UHC216" s="516"/>
      <c r="UHD216" s="516"/>
      <c r="UHE216" s="516"/>
      <c r="UHF216" s="516"/>
      <c r="UHG216" s="516"/>
      <c r="UHH216" s="516"/>
      <c r="UHI216" s="516"/>
      <c r="UHJ216" s="516"/>
      <c r="UHK216" s="516"/>
      <c r="UHL216" s="516"/>
      <c r="UHM216" s="516"/>
      <c r="UHN216" s="516"/>
      <c r="UHO216" s="516"/>
      <c r="UHP216" s="516"/>
      <c r="UHQ216" s="516"/>
      <c r="UHR216" s="516"/>
      <c r="UHS216" s="516"/>
      <c r="UHT216" s="516"/>
      <c r="UHU216" s="516"/>
      <c r="UHV216" s="516"/>
      <c r="UHW216" s="516"/>
      <c r="UHX216" s="516"/>
      <c r="UHY216" s="516"/>
      <c r="UHZ216" s="516"/>
      <c r="UIA216" s="516"/>
      <c r="UIB216" s="516"/>
      <c r="UIC216" s="516"/>
      <c r="UID216" s="516"/>
      <c r="UIE216" s="516"/>
      <c r="UIF216" s="516"/>
      <c r="UIG216" s="516"/>
      <c r="UIH216" s="516"/>
      <c r="UII216" s="516"/>
      <c r="UIJ216" s="516"/>
      <c r="UIK216" s="516"/>
      <c r="UIL216" s="516"/>
      <c r="UIM216" s="516"/>
      <c r="UIN216" s="516"/>
      <c r="UIO216" s="516"/>
      <c r="UIP216" s="516"/>
      <c r="UIQ216" s="516"/>
      <c r="UIR216" s="516"/>
      <c r="UIS216" s="516"/>
      <c r="UIT216" s="516"/>
      <c r="UIU216" s="516"/>
      <c r="UIV216" s="516"/>
      <c r="UIW216" s="516"/>
      <c r="UIX216" s="516"/>
      <c r="UIY216" s="516"/>
      <c r="UIZ216" s="516"/>
      <c r="UJA216" s="516"/>
      <c r="UJB216" s="516"/>
      <c r="UJC216" s="516"/>
      <c r="UJD216" s="516"/>
      <c r="UJE216" s="516"/>
      <c r="UJF216" s="516"/>
      <c r="UJG216" s="516"/>
      <c r="UJH216" s="516"/>
      <c r="UJI216" s="516"/>
      <c r="UJJ216" s="516"/>
      <c r="UJK216" s="516"/>
      <c r="UJL216" s="516"/>
      <c r="UJM216" s="516"/>
      <c r="UJN216" s="516"/>
      <c r="UJO216" s="516"/>
      <c r="UJP216" s="516"/>
      <c r="UJQ216" s="516"/>
      <c r="UJR216" s="516"/>
      <c r="UJS216" s="516"/>
      <c r="UJT216" s="516"/>
      <c r="UJU216" s="516"/>
      <c r="UJV216" s="516"/>
      <c r="UJW216" s="516"/>
      <c r="UJX216" s="516"/>
      <c r="UJY216" s="516"/>
      <c r="UJZ216" s="516"/>
      <c r="UKA216" s="516"/>
      <c r="UKB216" s="516"/>
      <c r="UKC216" s="516"/>
      <c r="UKD216" s="516"/>
      <c r="UKE216" s="516"/>
      <c r="UKF216" s="516"/>
      <c r="UKG216" s="516"/>
      <c r="UKH216" s="516"/>
      <c r="UKI216" s="516"/>
      <c r="UKJ216" s="516"/>
      <c r="UKK216" s="516"/>
      <c r="UKL216" s="516"/>
      <c r="UKM216" s="516"/>
      <c r="UKN216" s="516"/>
      <c r="UKO216" s="516"/>
      <c r="UKP216" s="516"/>
      <c r="UKQ216" s="516"/>
      <c r="UKR216" s="516"/>
      <c r="UKS216" s="516"/>
      <c r="UKT216" s="516"/>
      <c r="UKU216" s="516"/>
      <c r="UKV216" s="516"/>
      <c r="UKW216" s="516"/>
      <c r="UKX216" s="516"/>
      <c r="UKY216" s="516"/>
      <c r="UKZ216" s="516"/>
      <c r="ULA216" s="516"/>
      <c r="ULB216" s="516"/>
      <c r="ULC216" s="516"/>
      <c r="ULD216" s="516"/>
      <c r="ULE216" s="516"/>
      <c r="ULF216" s="516"/>
      <c r="ULG216" s="516"/>
      <c r="ULH216" s="516"/>
      <c r="ULI216" s="516"/>
      <c r="ULJ216" s="516"/>
      <c r="ULK216" s="516"/>
      <c r="ULL216" s="516"/>
      <c r="ULM216" s="516"/>
      <c r="ULN216" s="516"/>
      <c r="ULO216" s="516"/>
      <c r="ULP216" s="516"/>
      <c r="ULQ216" s="516"/>
      <c r="ULR216" s="516"/>
      <c r="ULS216" s="516"/>
      <c r="ULT216" s="516"/>
      <c r="ULU216" s="516"/>
      <c r="ULV216" s="516"/>
      <c r="ULW216" s="516"/>
      <c r="ULX216" s="516"/>
      <c r="ULY216" s="516"/>
      <c r="ULZ216" s="516"/>
      <c r="UMA216" s="516"/>
      <c r="UMB216" s="516"/>
      <c r="UMC216" s="516"/>
      <c r="UMD216" s="516"/>
      <c r="UME216" s="516"/>
      <c r="UMF216" s="516"/>
      <c r="UMG216" s="516"/>
      <c r="UMH216" s="516"/>
      <c r="UMI216" s="516"/>
      <c r="UMJ216" s="516"/>
      <c r="UMK216" s="516"/>
      <c r="UML216" s="516"/>
      <c r="UMM216" s="516"/>
      <c r="UMN216" s="516"/>
      <c r="UMO216" s="516"/>
      <c r="UMP216" s="516"/>
      <c r="UMQ216" s="516"/>
      <c r="UMR216" s="516"/>
      <c r="UMS216" s="516"/>
      <c r="UMT216" s="516"/>
      <c r="UMU216" s="516"/>
      <c r="UMV216" s="516"/>
      <c r="UMW216" s="516"/>
      <c r="UMX216" s="516"/>
      <c r="UMY216" s="516"/>
      <c r="UMZ216" s="516"/>
      <c r="UNA216" s="516"/>
      <c r="UNB216" s="516"/>
      <c r="UNC216" s="516"/>
      <c r="UND216" s="516"/>
      <c r="UNE216" s="516"/>
      <c r="UNF216" s="516"/>
      <c r="UNG216" s="516"/>
      <c r="UNH216" s="516"/>
      <c r="UNI216" s="516"/>
      <c r="UNJ216" s="516"/>
      <c r="UNK216" s="516"/>
      <c r="UNL216" s="516"/>
      <c r="UNM216" s="516"/>
      <c r="UNN216" s="516"/>
      <c r="UNO216" s="516"/>
      <c r="UNP216" s="516"/>
      <c r="UNQ216" s="516"/>
      <c r="UNR216" s="516"/>
      <c r="UNS216" s="516"/>
      <c r="UNT216" s="516"/>
      <c r="UNU216" s="516"/>
      <c r="UNV216" s="516"/>
      <c r="UNW216" s="516"/>
      <c r="UNX216" s="516"/>
      <c r="UNY216" s="516"/>
      <c r="UNZ216" s="516"/>
      <c r="UOA216" s="516"/>
      <c r="UOB216" s="516"/>
      <c r="UOC216" s="516"/>
      <c r="UOD216" s="516"/>
      <c r="UOE216" s="516"/>
      <c r="UOF216" s="516"/>
      <c r="UOG216" s="516"/>
      <c r="UOH216" s="516"/>
      <c r="UOI216" s="516"/>
      <c r="UOJ216" s="516"/>
      <c r="UOK216" s="516"/>
      <c r="UOL216" s="516"/>
      <c r="UOM216" s="516"/>
      <c r="UON216" s="516"/>
      <c r="UOO216" s="516"/>
      <c r="UOP216" s="516"/>
      <c r="UOQ216" s="516"/>
      <c r="UOR216" s="516"/>
      <c r="UOS216" s="516"/>
      <c r="UOT216" s="516"/>
      <c r="UOU216" s="516"/>
      <c r="UOV216" s="516"/>
      <c r="UOW216" s="516"/>
      <c r="UOX216" s="516"/>
      <c r="UOY216" s="516"/>
      <c r="UOZ216" s="516"/>
      <c r="UPA216" s="516"/>
      <c r="UPB216" s="516"/>
      <c r="UPC216" s="516"/>
      <c r="UPD216" s="516"/>
      <c r="UPE216" s="516"/>
      <c r="UPF216" s="516"/>
      <c r="UPG216" s="516"/>
      <c r="UPH216" s="516"/>
      <c r="UPI216" s="516"/>
      <c r="UPJ216" s="516"/>
      <c r="UPK216" s="516"/>
      <c r="UPL216" s="516"/>
      <c r="UPM216" s="516"/>
      <c r="UPN216" s="516"/>
      <c r="UPO216" s="516"/>
      <c r="UPP216" s="516"/>
      <c r="UPQ216" s="516"/>
      <c r="UPR216" s="516"/>
      <c r="UPS216" s="516"/>
      <c r="UPT216" s="516"/>
      <c r="UPU216" s="516"/>
      <c r="UPV216" s="516"/>
      <c r="UPW216" s="516"/>
      <c r="UPX216" s="516"/>
      <c r="UPY216" s="516"/>
      <c r="UPZ216" s="516"/>
      <c r="UQA216" s="516"/>
      <c r="UQB216" s="516"/>
      <c r="UQC216" s="516"/>
      <c r="UQD216" s="516"/>
      <c r="UQE216" s="516"/>
      <c r="UQF216" s="516"/>
      <c r="UQG216" s="516"/>
      <c r="UQH216" s="516"/>
      <c r="UQI216" s="516"/>
      <c r="UQJ216" s="516"/>
      <c r="UQK216" s="516"/>
      <c r="UQL216" s="516"/>
      <c r="UQM216" s="516"/>
      <c r="UQN216" s="516"/>
      <c r="UQO216" s="516"/>
      <c r="UQP216" s="516"/>
      <c r="UQQ216" s="516"/>
      <c r="UQR216" s="516"/>
      <c r="UQS216" s="516"/>
      <c r="UQT216" s="516"/>
      <c r="UQU216" s="516"/>
      <c r="UQV216" s="516"/>
      <c r="UQW216" s="516"/>
      <c r="UQX216" s="516"/>
      <c r="UQY216" s="516"/>
      <c r="UQZ216" s="516"/>
      <c r="URA216" s="516"/>
      <c r="URB216" s="516"/>
      <c r="URC216" s="516"/>
      <c r="URD216" s="516"/>
      <c r="URE216" s="516"/>
      <c r="URF216" s="516"/>
      <c r="URG216" s="516"/>
      <c r="URH216" s="516"/>
      <c r="URI216" s="516"/>
      <c r="URJ216" s="516"/>
      <c r="URK216" s="516"/>
      <c r="URL216" s="516"/>
      <c r="URM216" s="516"/>
      <c r="URN216" s="516"/>
      <c r="URO216" s="516"/>
      <c r="URP216" s="516"/>
      <c r="URQ216" s="516"/>
      <c r="URR216" s="516"/>
      <c r="URS216" s="516"/>
      <c r="URT216" s="516"/>
      <c r="URU216" s="516"/>
      <c r="URV216" s="516"/>
      <c r="URW216" s="516"/>
      <c r="URX216" s="516"/>
      <c r="URY216" s="516"/>
      <c r="URZ216" s="516"/>
      <c r="USA216" s="516"/>
      <c r="USB216" s="516"/>
      <c r="USC216" s="516"/>
      <c r="USD216" s="516"/>
      <c r="USE216" s="516"/>
      <c r="USF216" s="516"/>
      <c r="USG216" s="516"/>
      <c r="USH216" s="516"/>
      <c r="USI216" s="516"/>
      <c r="USJ216" s="516"/>
      <c r="USK216" s="516"/>
      <c r="USL216" s="516"/>
      <c r="USM216" s="516"/>
      <c r="USN216" s="516"/>
      <c r="USO216" s="516"/>
      <c r="USP216" s="516"/>
      <c r="USQ216" s="516"/>
      <c r="USR216" s="516"/>
      <c r="USS216" s="516"/>
      <c r="UST216" s="516"/>
      <c r="USU216" s="516"/>
      <c r="USV216" s="516"/>
      <c r="USW216" s="516"/>
      <c r="USX216" s="516"/>
      <c r="USY216" s="516"/>
      <c r="USZ216" s="516"/>
      <c r="UTA216" s="516"/>
      <c r="UTB216" s="516"/>
      <c r="UTC216" s="516"/>
      <c r="UTD216" s="516"/>
      <c r="UTE216" s="516"/>
      <c r="UTF216" s="516"/>
      <c r="UTG216" s="516"/>
      <c r="UTH216" s="516"/>
      <c r="UTI216" s="516"/>
      <c r="UTJ216" s="516"/>
      <c r="UTK216" s="516"/>
      <c r="UTL216" s="516"/>
      <c r="UTM216" s="516"/>
      <c r="UTN216" s="516"/>
      <c r="UTO216" s="516"/>
      <c r="UTP216" s="516"/>
      <c r="UTQ216" s="516"/>
      <c r="UTR216" s="516"/>
      <c r="UTS216" s="516"/>
      <c r="UTT216" s="516"/>
      <c r="UTU216" s="516"/>
      <c r="UTV216" s="516"/>
      <c r="UTW216" s="516"/>
      <c r="UTX216" s="516"/>
      <c r="UTY216" s="516"/>
      <c r="UTZ216" s="516"/>
      <c r="UUA216" s="516"/>
      <c r="UUB216" s="516"/>
      <c r="UUC216" s="516"/>
      <c r="UUD216" s="516"/>
      <c r="UUE216" s="516"/>
      <c r="UUF216" s="516"/>
      <c r="UUG216" s="516"/>
      <c r="UUH216" s="516"/>
      <c r="UUI216" s="516"/>
      <c r="UUJ216" s="516"/>
      <c r="UUK216" s="516"/>
      <c r="UUL216" s="516"/>
      <c r="UUM216" s="516"/>
      <c r="UUN216" s="516"/>
      <c r="UUO216" s="516"/>
      <c r="UUP216" s="516"/>
      <c r="UUQ216" s="516"/>
      <c r="UUR216" s="516"/>
      <c r="UUS216" s="516"/>
      <c r="UUT216" s="516"/>
      <c r="UUU216" s="516"/>
      <c r="UUV216" s="516"/>
      <c r="UUW216" s="516"/>
      <c r="UUX216" s="516"/>
      <c r="UUY216" s="516"/>
      <c r="UUZ216" s="516"/>
      <c r="UVA216" s="516"/>
      <c r="UVB216" s="516"/>
      <c r="UVC216" s="516"/>
      <c r="UVD216" s="516"/>
      <c r="UVE216" s="516"/>
      <c r="UVF216" s="516"/>
      <c r="UVG216" s="516"/>
      <c r="UVH216" s="516"/>
      <c r="UVI216" s="516"/>
      <c r="UVJ216" s="516"/>
      <c r="UVK216" s="516"/>
      <c r="UVL216" s="516"/>
      <c r="UVM216" s="516"/>
      <c r="UVN216" s="516"/>
      <c r="UVO216" s="516"/>
      <c r="UVP216" s="516"/>
      <c r="UVQ216" s="516"/>
      <c r="UVR216" s="516"/>
      <c r="UVS216" s="516"/>
      <c r="UVT216" s="516"/>
      <c r="UVU216" s="516"/>
      <c r="UVV216" s="516"/>
      <c r="UVW216" s="516"/>
      <c r="UVX216" s="516"/>
      <c r="UVY216" s="516"/>
      <c r="UVZ216" s="516"/>
      <c r="UWA216" s="516"/>
      <c r="UWB216" s="516"/>
      <c r="UWC216" s="516"/>
      <c r="UWD216" s="516"/>
      <c r="UWE216" s="516"/>
      <c r="UWF216" s="516"/>
      <c r="UWG216" s="516"/>
      <c r="UWH216" s="516"/>
      <c r="UWI216" s="516"/>
      <c r="UWJ216" s="516"/>
      <c r="UWK216" s="516"/>
      <c r="UWL216" s="516"/>
      <c r="UWM216" s="516"/>
      <c r="UWN216" s="516"/>
      <c r="UWO216" s="516"/>
      <c r="UWP216" s="516"/>
      <c r="UWQ216" s="516"/>
      <c r="UWR216" s="516"/>
      <c r="UWS216" s="516"/>
      <c r="UWT216" s="516"/>
      <c r="UWU216" s="516"/>
      <c r="UWV216" s="516"/>
      <c r="UWW216" s="516"/>
      <c r="UWX216" s="516"/>
      <c r="UWY216" s="516"/>
      <c r="UWZ216" s="516"/>
      <c r="UXA216" s="516"/>
      <c r="UXB216" s="516"/>
      <c r="UXC216" s="516"/>
      <c r="UXD216" s="516"/>
      <c r="UXE216" s="516"/>
      <c r="UXF216" s="516"/>
      <c r="UXG216" s="516"/>
      <c r="UXH216" s="516"/>
      <c r="UXI216" s="516"/>
      <c r="UXJ216" s="516"/>
      <c r="UXK216" s="516"/>
      <c r="UXL216" s="516"/>
      <c r="UXM216" s="516"/>
      <c r="UXN216" s="516"/>
      <c r="UXO216" s="516"/>
      <c r="UXP216" s="516"/>
      <c r="UXQ216" s="516"/>
      <c r="UXR216" s="516"/>
      <c r="UXS216" s="516"/>
      <c r="UXT216" s="516"/>
      <c r="UXU216" s="516"/>
      <c r="UXV216" s="516"/>
      <c r="UXW216" s="516"/>
      <c r="UXX216" s="516"/>
      <c r="UXY216" s="516"/>
      <c r="UXZ216" s="516"/>
      <c r="UYA216" s="516"/>
      <c r="UYB216" s="516"/>
      <c r="UYC216" s="516"/>
      <c r="UYD216" s="516"/>
      <c r="UYE216" s="516"/>
      <c r="UYF216" s="516"/>
      <c r="UYG216" s="516"/>
      <c r="UYH216" s="516"/>
      <c r="UYI216" s="516"/>
      <c r="UYJ216" s="516"/>
      <c r="UYK216" s="516"/>
      <c r="UYL216" s="516"/>
      <c r="UYM216" s="516"/>
      <c r="UYN216" s="516"/>
      <c r="UYO216" s="516"/>
      <c r="UYP216" s="516"/>
      <c r="UYQ216" s="516"/>
      <c r="UYR216" s="516"/>
      <c r="UYS216" s="516"/>
      <c r="UYT216" s="516"/>
      <c r="UYU216" s="516"/>
      <c r="UYV216" s="516"/>
      <c r="UYW216" s="516"/>
      <c r="UYX216" s="516"/>
      <c r="UYY216" s="516"/>
      <c r="UYZ216" s="516"/>
      <c r="UZA216" s="516"/>
      <c r="UZB216" s="516"/>
      <c r="UZC216" s="516"/>
      <c r="UZD216" s="516"/>
      <c r="UZE216" s="516"/>
      <c r="UZF216" s="516"/>
      <c r="UZG216" s="516"/>
      <c r="UZH216" s="516"/>
      <c r="UZI216" s="516"/>
      <c r="UZJ216" s="516"/>
      <c r="UZK216" s="516"/>
      <c r="UZL216" s="516"/>
      <c r="UZM216" s="516"/>
      <c r="UZN216" s="516"/>
      <c r="UZO216" s="516"/>
      <c r="UZP216" s="516"/>
      <c r="UZQ216" s="516"/>
      <c r="UZR216" s="516"/>
      <c r="UZS216" s="516"/>
      <c r="UZT216" s="516"/>
      <c r="UZU216" s="516"/>
      <c r="UZV216" s="516"/>
      <c r="UZW216" s="516"/>
      <c r="UZX216" s="516"/>
      <c r="UZY216" s="516"/>
      <c r="UZZ216" s="516"/>
      <c r="VAA216" s="516"/>
      <c r="VAB216" s="516"/>
      <c r="VAC216" s="516"/>
      <c r="VAD216" s="516"/>
      <c r="VAE216" s="516"/>
      <c r="VAF216" s="516"/>
      <c r="VAG216" s="516"/>
      <c r="VAH216" s="516"/>
      <c r="VAI216" s="516"/>
      <c r="VAJ216" s="516"/>
      <c r="VAK216" s="516"/>
      <c r="VAL216" s="516"/>
      <c r="VAM216" s="516"/>
      <c r="VAN216" s="516"/>
      <c r="VAO216" s="516"/>
      <c r="VAP216" s="516"/>
      <c r="VAQ216" s="516"/>
      <c r="VAR216" s="516"/>
      <c r="VAS216" s="516"/>
      <c r="VAT216" s="516"/>
      <c r="VAU216" s="516"/>
      <c r="VAV216" s="516"/>
      <c r="VAW216" s="516"/>
      <c r="VAX216" s="516"/>
      <c r="VAY216" s="516"/>
      <c r="VAZ216" s="516"/>
      <c r="VBA216" s="516"/>
      <c r="VBB216" s="516"/>
      <c r="VBC216" s="516"/>
      <c r="VBD216" s="516"/>
      <c r="VBE216" s="516"/>
      <c r="VBF216" s="516"/>
      <c r="VBG216" s="516"/>
      <c r="VBH216" s="516"/>
      <c r="VBI216" s="516"/>
      <c r="VBJ216" s="516"/>
      <c r="VBK216" s="516"/>
      <c r="VBL216" s="516"/>
      <c r="VBM216" s="516"/>
      <c r="VBN216" s="516"/>
      <c r="VBO216" s="516"/>
      <c r="VBP216" s="516"/>
      <c r="VBQ216" s="516"/>
      <c r="VBR216" s="516"/>
      <c r="VBS216" s="516"/>
      <c r="VBT216" s="516"/>
      <c r="VBU216" s="516"/>
      <c r="VBV216" s="516"/>
      <c r="VBW216" s="516"/>
      <c r="VBX216" s="516"/>
      <c r="VBY216" s="516"/>
      <c r="VBZ216" s="516"/>
      <c r="VCA216" s="516"/>
      <c r="VCB216" s="516"/>
      <c r="VCC216" s="516"/>
      <c r="VCD216" s="516"/>
      <c r="VCE216" s="516"/>
      <c r="VCF216" s="516"/>
      <c r="VCG216" s="516"/>
      <c r="VCH216" s="516"/>
      <c r="VCI216" s="516"/>
      <c r="VCJ216" s="516"/>
      <c r="VCK216" s="516"/>
      <c r="VCL216" s="516"/>
      <c r="VCM216" s="516"/>
      <c r="VCN216" s="516"/>
      <c r="VCO216" s="516"/>
      <c r="VCP216" s="516"/>
      <c r="VCQ216" s="516"/>
      <c r="VCR216" s="516"/>
      <c r="VCS216" s="516"/>
      <c r="VCT216" s="516"/>
      <c r="VCU216" s="516"/>
      <c r="VCV216" s="516"/>
      <c r="VCW216" s="516"/>
      <c r="VCX216" s="516"/>
      <c r="VCY216" s="516"/>
      <c r="VCZ216" s="516"/>
      <c r="VDA216" s="516"/>
      <c r="VDB216" s="516"/>
      <c r="VDC216" s="516"/>
      <c r="VDD216" s="516"/>
      <c r="VDE216" s="516"/>
      <c r="VDF216" s="516"/>
      <c r="VDG216" s="516"/>
      <c r="VDH216" s="516"/>
      <c r="VDI216" s="516"/>
      <c r="VDJ216" s="516"/>
      <c r="VDK216" s="516"/>
      <c r="VDL216" s="516"/>
      <c r="VDM216" s="516"/>
      <c r="VDN216" s="516"/>
      <c r="VDO216" s="516"/>
      <c r="VDP216" s="516"/>
      <c r="VDQ216" s="516"/>
      <c r="VDR216" s="516"/>
      <c r="VDS216" s="516"/>
      <c r="VDT216" s="516"/>
      <c r="VDU216" s="516"/>
      <c r="VDV216" s="516"/>
      <c r="VDW216" s="516"/>
      <c r="VDX216" s="516"/>
      <c r="VDY216" s="516"/>
      <c r="VDZ216" s="516"/>
      <c r="VEA216" s="516"/>
      <c r="VEB216" s="516"/>
      <c r="VEC216" s="516"/>
      <c r="VED216" s="516"/>
      <c r="VEE216" s="516"/>
      <c r="VEF216" s="516"/>
      <c r="VEG216" s="516"/>
      <c r="VEH216" s="516"/>
      <c r="VEI216" s="516"/>
      <c r="VEJ216" s="516"/>
      <c r="VEK216" s="516"/>
      <c r="VEL216" s="516"/>
      <c r="VEM216" s="516"/>
      <c r="VEN216" s="516"/>
      <c r="VEO216" s="516"/>
      <c r="VEP216" s="516"/>
      <c r="VEQ216" s="516"/>
      <c r="VER216" s="516"/>
      <c r="VES216" s="516"/>
      <c r="VET216" s="516"/>
      <c r="VEU216" s="516"/>
      <c r="VEV216" s="516"/>
      <c r="VEW216" s="516"/>
      <c r="VEX216" s="516"/>
      <c r="VEY216" s="516"/>
      <c r="VEZ216" s="516"/>
      <c r="VFA216" s="516"/>
      <c r="VFB216" s="516"/>
      <c r="VFC216" s="516"/>
      <c r="VFD216" s="516"/>
      <c r="VFE216" s="516"/>
      <c r="VFF216" s="516"/>
      <c r="VFG216" s="516"/>
      <c r="VFH216" s="516"/>
      <c r="VFI216" s="516"/>
      <c r="VFJ216" s="516"/>
      <c r="VFK216" s="516"/>
      <c r="VFL216" s="516"/>
      <c r="VFM216" s="516"/>
      <c r="VFN216" s="516"/>
      <c r="VFO216" s="516"/>
      <c r="VFP216" s="516"/>
      <c r="VFQ216" s="516"/>
      <c r="VFR216" s="516"/>
      <c r="VFS216" s="516"/>
      <c r="VFT216" s="516"/>
      <c r="VFU216" s="516"/>
      <c r="VFV216" s="516"/>
      <c r="VFW216" s="516"/>
      <c r="VFX216" s="516"/>
      <c r="VFY216" s="516"/>
      <c r="VFZ216" s="516"/>
      <c r="VGA216" s="516"/>
      <c r="VGB216" s="516"/>
      <c r="VGC216" s="516"/>
      <c r="VGD216" s="516"/>
      <c r="VGE216" s="516"/>
      <c r="VGF216" s="516"/>
      <c r="VGG216" s="516"/>
      <c r="VGH216" s="516"/>
      <c r="VGI216" s="516"/>
      <c r="VGJ216" s="516"/>
      <c r="VGK216" s="516"/>
      <c r="VGL216" s="516"/>
      <c r="VGM216" s="516"/>
      <c r="VGN216" s="516"/>
      <c r="VGO216" s="516"/>
      <c r="VGP216" s="516"/>
      <c r="VGQ216" s="516"/>
      <c r="VGR216" s="516"/>
      <c r="VGS216" s="516"/>
      <c r="VGT216" s="516"/>
      <c r="VGU216" s="516"/>
      <c r="VGV216" s="516"/>
      <c r="VGW216" s="516"/>
      <c r="VGX216" s="516"/>
      <c r="VGY216" s="516"/>
      <c r="VGZ216" s="516"/>
      <c r="VHA216" s="516"/>
      <c r="VHB216" s="516"/>
      <c r="VHC216" s="516"/>
      <c r="VHD216" s="516"/>
      <c r="VHE216" s="516"/>
      <c r="VHF216" s="516"/>
      <c r="VHG216" s="516"/>
      <c r="VHH216" s="516"/>
      <c r="VHI216" s="516"/>
      <c r="VHJ216" s="516"/>
      <c r="VHK216" s="516"/>
      <c r="VHL216" s="516"/>
      <c r="VHM216" s="516"/>
      <c r="VHN216" s="516"/>
      <c r="VHO216" s="516"/>
      <c r="VHP216" s="516"/>
      <c r="VHQ216" s="516"/>
      <c r="VHR216" s="516"/>
      <c r="VHS216" s="516"/>
      <c r="VHT216" s="516"/>
      <c r="VHU216" s="516"/>
      <c r="VHV216" s="516"/>
      <c r="VHW216" s="516"/>
      <c r="VHX216" s="516"/>
      <c r="VHY216" s="516"/>
      <c r="VHZ216" s="516"/>
      <c r="VIA216" s="516"/>
      <c r="VIB216" s="516"/>
      <c r="VIC216" s="516"/>
      <c r="VID216" s="516"/>
      <c r="VIE216" s="516"/>
      <c r="VIF216" s="516"/>
      <c r="VIG216" s="516"/>
      <c r="VIH216" s="516"/>
      <c r="VII216" s="516"/>
      <c r="VIJ216" s="516"/>
      <c r="VIK216" s="516"/>
      <c r="VIL216" s="516"/>
      <c r="VIM216" s="516"/>
      <c r="VIN216" s="516"/>
      <c r="VIO216" s="516"/>
      <c r="VIP216" s="516"/>
      <c r="VIQ216" s="516"/>
      <c r="VIR216" s="516"/>
      <c r="VIS216" s="516"/>
      <c r="VIT216" s="516"/>
      <c r="VIU216" s="516"/>
      <c r="VIV216" s="516"/>
      <c r="VIW216" s="516"/>
      <c r="VIX216" s="516"/>
      <c r="VIY216" s="516"/>
      <c r="VIZ216" s="516"/>
      <c r="VJA216" s="516"/>
      <c r="VJB216" s="516"/>
      <c r="VJC216" s="516"/>
      <c r="VJD216" s="516"/>
      <c r="VJE216" s="516"/>
      <c r="VJF216" s="516"/>
      <c r="VJG216" s="516"/>
      <c r="VJH216" s="516"/>
      <c r="VJI216" s="516"/>
      <c r="VJJ216" s="516"/>
      <c r="VJK216" s="516"/>
      <c r="VJL216" s="516"/>
      <c r="VJM216" s="516"/>
      <c r="VJN216" s="516"/>
      <c r="VJO216" s="516"/>
      <c r="VJP216" s="516"/>
      <c r="VJQ216" s="516"/>
      <c r="VJR216" s="516"/>
      <c r="VJS216" s="516"/>
      <c r="VJT216" s="516"/>
      <c r="VJU216" s="516"/>
      <c r="VJV216" s="516"/>
      <c r="VJW216" s="516"/>
      <c r="VJX216" s="516"/>
      <c r="VJY216" s="516"/>
      <c r="VJZ216" s="516"/>
      <c r="VKA216" s="516"/>
      <c r="VKB216" s="516"/>
      <c r="VKC216" s="516"/>
      <c r="VKD216" s="516"/>
      <c r="VKE216" s="516"/>
      <c r="VKF216" s="516"/>
      <c r="VKG216" s="516"/>
      <c r="VKH216" s="516"/>
      <c r="VKI216" s="516"/>
      <c r="VKJ216" s="516"/>
      <c r="VKK216" s="516"/>
      <c r="VKL216" s="516"/>
      <c r="VKM216" s="516"/>
      <c r="VKN216" s="516"/>
      <c r="VKO216" s="516"/>
      <c r="VKP216" s="516"/>
      <c r="VKQ216" s="516"/>
      <c r="VKR216" s="516"/>
      <c r="VKS216" s="516"/>
      <c r="VKT216" s="516"/>
      <c r="VKU216" s="516"/>
      <c r="VKV216" s="516"/>
      <c r="VKW216" s="516"/>
      <c r="VKX216" s="516"/>
      <c r="VKY216" s="516"/>
      <c r="VKZ216" s="516"/>
      <c r="VLA216" s="516"/>
      <c r="VLB216" s="516"/>
      <c r="VLC216" s="516"/>
      <c r="VLD216" s="516"/>
      <c r="VLE216" s="516"/>
      <c r="VLF216" s="516"/>
      <c r="VLG216" s="516"/>
      <c r="VLH216" s="516"/>
      <c r="VLI216" s="516"/>
      <c r="VLJ216" s="516"/>
      <c r="VLK216" s="516"/>
      <c r="VLL216" s="516"/>
      <c r="VLM216" s="516"/>
      <c r="VLN216" s="516"/>
      <c r="VLO216" s="516"/>
      <c r="VLP216" s="516"/>
      <c r="VLQ216" s="516"/>
      <c r="VLR216" s="516"/>
      <c r="VLS216" s="516"/>
      <c r="VLT216" s="516"/>
      <c r="VLU216" s="516"/>
      <c r="VLV216" s="516"/>
      <c r="VLW216" s="516"/>
      <c r="VLX216" s="516"/>
      <c r="VLY216" s="516"/>
      <c r="VLZ216" s="516"/>
      <c r="VMA216" s="516"/>
      <c r="VMB216" s="516"/>
      <c r="VMC216" s="516"/>
      <c r="VMD216" s="516"/>
      <c r="VME216" s="516"/>
      <c r="VMF216" s="516"/>
      <c r="VMG216" s="516"/>
      <c r="VMH216" s="516"/>
      <c r="VMI216" s="516"/>
      <c r="VMJ216" s="516"/>
      <c r="VMK216" s="516"/>
      <c r="VML216" s="516"/>
      <c r="VMM216" s="516"/>
      <c r="VMN216" s="516"/>
      <c r="VMO216" s="516"/>
      <c r="VMP216" s="516"/>
      <c r="VMQ216" s="516"/>
      <c r="VMR216" s="516"/>
      <c r="VMS216" s="516"/>
      <c r="VMT216" s="516"/>
      <c r="VMU216" s="516"/>
      <c r="VMV216" s="516"/>
      <c r="VMW216" s="516"/>
      <c r="VMX216" s="516"/>
      <c r="VMY216" s="516"/>
      <c r="VMZ216" s="516"/>
      <c r="VNA216" s="516"/>
      <c r="VNB216" s="516"/>
      <c r="VNC216" s="516"/>
      <c r="VND216" s="516"/>
      <c r="VNE216" s="516"/>
      <c r="VNF216" s="516"/>
      <c r="VNG216" s="516"/>
      <c r="VNH216" s="516"/>
      <c r="VNI216" s="516"/>
      <c r="VNJ216" s="516"/>
      <c r="VNK216" s="516"/>
      <c r="VNL216" s="516"/>
      <c r="VNM216" s="516"/>
      <c r="VNN216" s="516"/>
      <c r="VNO216" s="516"/>
      <c r="VNP216" s="516"/>
      <c r="VNQ216" s="516"/>
      <c r="VNR216" s="516"/>
      <c r="VNS216" s="516"/>
      <c r="VNT216" s="516"/>
      <c r="VNU216" s="516"/>
      <c r="VNV216" s="516"/>
      <c r="VNW216" s="516"/>
      <c r="VNX216" s="516"/>
      <c r="VNY216" s="516"/>
      <c r="VNZ216" s="516"/>
      <c r="VOA216" s="516"/>
      <c r="VOB216" s="516"/>
      <c r="VOC216" s="516"/>
      <c r="VOD216" s="516"/>
      <c r="VOE216" s="516"/>
      <c r="VOF216" s="516"/>
      <c r="VOG216" s="516"/>
      <c r="VOH216" s="516"/>
      <c r="VOI216" s="516"/>
      <c r="VOJ216" s="516"/>
      <c r="VOK216" s="516"/>
      <c r="VOL216" s="516"/>
      <c r="VOM216" s="516"/>
      <c r="VON216" s="516"/>
      <c r="VOO216" s="516"/>
      <c r="VOP216" s="516"/>
      <c r="VOQ216" s="516"/>
      <c r="VOR216" s="516"/>
      <c r="VOS216" s="516"/>
      <c r="VOT216" s="516"/>
      <c r="VOU216" s="516"/>
      <c r="VOV216" s="516"/>
      <c r="VOW216" s="516"/>
      <c r="VOX216" s="516"/>
      <c r="VOY216" s="516"/>
      <c r="VOZ216" s="516"/>
      <c r="VPA216" s="516"/>
      <c r="VPB216" s="516"/>
      <c r="VPC216" s="516"/>
      <c r="VPD216" s="516"/>
      <c r="VPE216" s="516"/>
      <c r="VPF216" s="516"/>
      <c r="VPG216" s="516"/>
      <c r="VPH216" s="516"/>
      <c r="VPI216" s="516"/>
      <c r="VPJ216" s="516"/>
      <c r="VPK216" s="516"/>
      <c r="VPL216" s="516"/>
      <c r="VPM216" s="516"/>
      <c r="VPN216" s="516"/>
      <c r="VPO216" s="516"/>
      <c r="VPP216" s="516"/>
      <c r="VPQ216" s="516"/>
      <c r="VPR216" s="516"/>
      <c r="VPS216" s="516"/>
      <c r="VPT216" s="516"/>
      <c r="VPU216" s="516"/>
      <c r="VPV216" s="516"/>
      <c r="VPW216" s="516"/>
      <c r="VPX216" s="516"/>
      <c r="VPY216" s="516"/>
      <c r="VPZ216" s="516"/>
      <c r="VQA216" s="516"/>
      <c r="VQB216" s="516"/>
      <c r="VQC216" s="516"/>
      <c r="VQD216" s="516"/>
      <c r="VQE216" s="516"/>
      <c r="VQF216" s="516"/>
      <c r="VQG216" s="516"/>
      <c r="VQH216" s="516"/>
      <c r="VQI216" s="516"/>
      <c r="VQJ216" s="516"/>
      <c r="VQK216" s="516"/>
      <c r="VQL216" s="516"/>
      <c r="VQM216" s="516"/>
      <c r="VQN216" s="516"/>
      <c r="VQO216" s="516"/>
      <c r="VQP216" s="516"/>
      <c r="VQQ216" s="516"/>
      <c r="VQR216" s="516"/>
      <c r="VQS216" s="516"/>
      <c r="VQT216" s="516"/>
      <c r="VQU216" s="516"/>
      <c r="VQV216" s="516"/>
      <c r="VQW216" s="516"/>
      <c r="VQX216" s="516"/>
      <c r="VQY216" s="516"/>
      <c r="VQZ216" s="516"/>
      <c r="VRA216" s="516"/>
      <c r="VRB216" s="516"/>
      <c r="VRC216" s="516"/>
      <c r="VRD216" s="516"/>
      <c r="VRE216" s="516"/>
      <c r="VRF216" s="516"/>
      <c r="VRG216" s="516"/>
      <c r="VRH216" s="516"/>
      <c r="VRI216" s="516"/>
      <c r="VRJ216" s="516"/>
      <c r="VRK216" s="516"/>
      <c r="VRL216" s="516"/>
      <c r="VRM216" s="516"/>
      <c r="VRN216" s="516"/>
      <c r="VRO216" s="516"/>
      <c r="VRP216" s="516"/>
      <c r="VRQ216" s="516"/>
      <c r="VRR216" s="516"/>
      <c r="VRS216" s="516"/>
      <c r="VRT216" s="516"/>
      <c r="VRU216" s="516"/>
      <c r="VRV216" s="516"/>
      <c r="VRW216" s="516"/>
      <c r="VRX216" s="516"/>
      <c r="VRY216" s="516"/>
      <c r="VRZ216" s="516"/>
      <c r="VSA216" s="516"/>
      <c r="VSB216" s="516"/>
      <c r="VSC216" s="516"/>
      <c r="VSD216" s="516"/>
      <c r="VSE216" s="516"/>
      <c r="VSF216" s="516"/>
      <c r="VSG216" s="516"/>
      <c r="VSH216" s="516"/>
      <c r="VSI216" s="516"/>
      <c r="VSJ216" s="516"/>
      <c r="VSK216" s="516"/>
      <c r="VSL216" s="516"/>
      <c r="VSM216" s="516"/>
      <c r="VSN216" s="516"/>
      <c r="VSO216" s="516"/>
      <c r="VSP216" s="516"/>
      <c r="VSQ216" s="516"/>
      <c r="VSR216" s="516"/>
      <c r="VSS216" s="516"/>
      <c r="VST216" s="516"/>
      <c r="VSU216" s="516"/>
      <c r="VSV216" s="516"/>
      <c r="VSW216" s="516"/>
      <c r="VSX216" s="516"/>
      <c r="VSY216" s="516"/>
      <c r="VSZ216" s="516"/>
      <c r="VTA216" s="516"/>
      <c r="VTB216" s="516"/>
      <c r="VTC216" s="516"/>
      <c r="VTD216" s="516"/>
      <c r="VTE216" s="516"/>
      <c r="VTF216" s="516"/>
      <c r="VTG216" s="516"/>
      <c r="VTH216" s="516"/>
      <c r="VTI216" s="516"/>
      <c r="VTJ216" s="516"/>
      <c r="VTK216" s="516"/>
      <c r="VTL216" s="516"/>
      <c r="VTM216" s="516"/>
      <c r="VTN216" s="516"/>
      <c r="VTO216" s="516"/>
      <c r="VTP216" s="516"/>
      <c r="VTQ216" s="516"/>
      <c r="VTR216" s="516"/>
      <c r="VTS216" s="516"/>
      <c r="VTT216" s="516"/>
      <c r="VTU216" s="516"/>
      <c r="VTV216" s="516"/>
      <c r="VTW216" s="516"/>
      <c r="VTX216" s="516"/>
      <c r="VTY216" s="516"/>
      <c r="VTZ216" s="516"/>
      <c r="VUA216" s="516"/>
      <c r="VUB216" s="516"/>
      <c r="VUC216" s="516"/>
      <c r="VUD216" s="516"/>
      <c r="VUE216" s="516"/>
      <c r="VUF216" s="516"/>
      <c r="VUG216" s="516"/>
      <c r="VUH216" s="516"/>
      <c r="VUI216" s="516"/>
      <c r="VUJ216" s="516"/>
      <c r="VUK216" s="516"/>
      <c r="VUL216" s="516"/>
      <c r="VUM216" s="516"/>
      <c r="VUN216" s="516"/>
      <c r="VUO216" s="516"/>
      <c r="VUP216" s="516"/>
      <c r="VUQ216" s="516"/>
      <c r="VUR216" s="516"/>
      <c r="VUS216" s="516"/>
      <c r="VUT216" s="516"/>
      <c r="VUU216" s="516"/>
      <c r="VUV216" s="516"/>
      <c r="VUW216" s="516"/>
      <c r="VUX216" s="516"/>
      <c r="VUY216" s="516"/>
      <c r="VUZ216" s="516"/>
      <c r="VVA216" s="516"/>
      <c r="VVB216" s="516"/>
      <c r="VVC216" s="516"/>
      <c r="VVD216" s="516"/>
      <c r="VVE216" s="516"/>
      <c r="VVF216" s="516"/>
      <c r="VVG216" s="516"/>
      <c r="VVH216" s="516"/>
      <c r="VVI216" s="516"/>
      <c r="VVJ216" s="516"/>
      <c r="VVK216" s="516"/>
      <c r="VVL216" s="516"/>
      <c r="VVM216" s="516"/>
      <c r="VVN216" s="516"/>
      <c r="VVO216" s="516"/>
      <c r="VVP216" s="516"/>
      <c r="VVQ216" s="516"/>
      <c r="VVR216" s="516"/>
      <c r="VVS216" s="516"/>
      <c r="VVT216" s="516"/>
      <c r="VVU216" s="516"/>
      <c r="VVV216" s="516"/>
      <c r="VVW216" s="516"/>
      <c r="VVX216" s="516"/>
      <c r="VVY216" s="516"/>
      <c r="VVZ216" s="516"/>
      <c r="VWA216" s="516"/>
      <c r="VWB216" s="516"/>
      <c r="VWC216" s="516"/>
      <c r="VWD216" s="516"/>
      <c r="VWE216" s="516"/>
      <c r="VWF216" s="516"/>
      <c r="VWG216" s="516"/>
      <c r="VWH216" s="516"/>
      <c r="VWI216" s="516"/>
      <c r="VWJ216" s="516"/>
      <c r="VWK216" s="516"/>
      <c r="VWL216" s="516"/>
      <c r="VWM216" s="516"/>
      <c r="VWN216" s="516"/>
      <c r="VWO216" s="516"/>
      <c r="VWP216" s="516"/>
      <c r="VWQ216" s="516"/>
      <c r="VWR216" s="516"/>
      <c r="VWS216" s="516"/>
      <c r="VWT216" s="516"/>
      <c r="VWU216" s="516"/>
      <c r="VWV216" s="516"/>
      <c r="VWW216" s="516"/>
      <c r="VWX216" s="516"/>
      <c r="VWY216" s="516"/>
      <c r="VWZ216" s="516"/>
      <c r="VXA216" s="516"/>
      <c r="VXB216" s="516"/>
      <c r="VXC216" s="516"/>
      <c r="VXD216" s="516"/>
      <c r="VXE216" s="516"/>
      <c r="VXF216" s="516"/>
      <c r="VXG216" s="516"/>
      <c r="VXH216" s="516"/>
      <c r="VXI216" s="516"/>
      <c r="VXJ216" s="516"/>
      <c r="VXK216" s="516"/>
      <c r="VXL216" s="516"/>
      <c r="VXM216" s="516"/>
      <c r="VXN216" s="516"/>
      <c r="VXO216" s="516"/>
      <c r="VXP216" s="516"/>
      <c r="VXQ216" s="516"/>
      <c r="VXR216" s="516"/>
      <c r="VXS216" s="516"/>
      <c r="VXT216" s="516"/>
      <c r="VXU216" s="516"/>
      <c r="VXV216" s="516"/>
      <c r="VXW216" s="516"/>
      <c r="VXX216" s="516"/>
      <c r="VXY216" s="516"/>
      <c r="VXZ216" s="516"/>
      <c r="VYA216" s="516"/>
      <c r="VYB216" s="516"/>
      <c r="VYC216" s="516"/>
      <c r="VYD216" s="516"/>
      <c r="VYE216" s="516"/>
      <c r="VYF216" s="516"/>
      <c r="VYG216" s="516"/>
      <c r="VYH216" s="516"/>
      <c r="VYI216" s="516"/>
      <c r="VYJ216" s="516"/>
      <c r="VYK216" s="516"/>
      <c r="VYL216" s="516"/>
      <c r="VYM216" s="516"/>
      <c r="VYN216" s="516"/>
      <c r="VYO216" s="516"/>
      <c r="VYP216" s="516"/>
      <c r="VYQ216" s="516"/>
      <c r="VYR216" s="516"/>
      <c r="VYS216" s="516"/>
      <c r="VYT216" s="516"/>
      <c r="VYU216" s="516"/>
      <c r="VYV216" s="516"/>
      <c r="VYW216" s="516"/>
      <c r="VYX216" s="516"/>
      <c r="VYY216" s="516"/>
      <c r="VYZ216" s="516"/>
      <c r="VZA216" s="516"/>
      <c r="VZB216" s="516"/>
      <c r="VZC216" s="516"/>
      <c r="VZD216" s="516"/>
      <c r="VZE216" s="516"/>
      <c r="VZF216" s="516"/>
      <c r="VZG216" s="516"/>
      <c r="VZH216" s="516"/>
      <c r="VZI216" s="516"/>
      <c r="VZJ216" s="516"/>
      <c r="VZK216" s="516"/>
      <c r="VZL216" s="516"/>
      <c r="VZM216" s="516"/>
      <c r="VZN216" s="516"/>
      <c r="VZO216" s="516"/>
      <c r="VZP216" s="516"/>
      <c r="VZQ216" s="516"/>
      <c r="VZR216" s="516"/>
      <c r="VZS216" s="516"/>
      <c r="VZT216" s="516"/>
      <c r="VZU216" s="516"/>
      <c r="VZV216" s="516"/>
      <c r="VZW216" s="516"/>
      <c r="VZX216" s="516"/>
      <c r="VZY216" s="516"/>
      <c r="VZZ216" s="516"/>
      <c r="WAA216" s="516"/>
      <c r="WAB216" s="516"/>
      <c r="WAC216" s="516"/>
      <c r="WAD216" s="516"/>
      <c r="WAE216" s="516"/>
      <c r="WAF216" s="516"/>
      <c r="WAG216" s="516"/>
      <c r="WAH216" s="516"/>
      <c r="WAI216" s="516"/>
      <c r="WAJ216" s="516"/>
      <c r="WAK216" s="516"/>
      <c r="WAL216" s="516"/>
      <c r="WAM216" s="516"/>
      <c r="WAN216" s="516"/>
      <c r="WAO216" s="516"/>
      <c r="WAP216" s="516"/>
      <c r="WAQ216" s="516"/>
      <c r="WAR216" s="516"/>
      <c r="WAS216" s="516"/>
      <c r="WAT216" s="516"/>
      <c r="WAU216" s="516"/>
      <c r="WAV216" s="516"/>
      <c r="WAW216" s="516"/>
      <c r="WAX216" s="516"/>
      <c r="WAY216" s="516"/>
      <c r="WAZ216" s="516"/>
      <c r="WBA216" s="516"/>
      <c r="WBB216" s="516"/>
      <c r="WBC216" s="516"/>
      <c r="WBD216" s="516"/>
      <c r="WBE216" s="516"/>
      <c r="WBF216" s="516"/>
      <c r="WBG216" s="516"/>
      <c r="WBH216" s="516"/>
      <c r="WBI216" s="516"/>
      <c r="WBJ216" s="516"/>
      <c r="WBK216" s="516"/>
      <c r="WBL216" s="516"/>
      <c r="WBM216" s="516"/>
      <c r="WBN216" s="516"/>
      <c r="WBO216" s="516"/>
      <c r="WBP216" s="516"/>
      <c r="WBQ216" s="516"/>
      <c r="WBR216" s="516"/>
      <c r="WBS216" s="516"/>
      <c r="WBT216" s="516"/>
      <c r="WBU216" s="516"/>
      <c r="WBV216" s="516"/>
      <c r="WBW216" s="516"/>
      <c r="WBX216" s="516"/>
      <c r="WBY216" s="516"/>
      <c r="WBZ216" s="516"/>
      <c r="WCA216" s="516"/>
      <c r="WCB216" s="516"/>
      <c r="WCC216" s="516"/>
      <c r="WCD216" s="516"/>
      <c r="WCE216" s="516"/>
      <c r="WCF216" s="516"/>
      <c r="WCG216" s="516"/>
      <c r="WCH216" s="516"/>
      <c r="WCI216" s="516"/>
      <c r="WCJ216" s="516"/>
      <c r="WCK216" s="516"/>
      <c r="WCL216" s="516"/>
      <c r="WCM216" s="516"/>
      <c r="WCN216" s="516"/>
      <c r="WCO216" s="516"/>
      <c r="WCP216" s="516"/>
      <c r="WCQ216" s="516"/>
      <c r="WCR216" s="516"/>
      <c r="WCS216" s="516"/>
      <c r="WCT216" s="516"/>
      <c r="WCU216" s="516"/>
      <c r="WCV216" s="516"/>
      <c r="WCW216" s="516"/>
      <c r="WCX216" s="516"/>
      <c r="WCY216" s="516"/>
      <c r="WCZ216" s="516"/>
      <c r="WDA216" s="516"/>
      <c r="WDB216" s="516"/>
      <c r="WDC216" s="516"/>
      <c r="WDD216" s="516"/>
      <c r="WDE216" s="516"/>
      <c r="WDF216" s="516"/>
      <c r="WDG216" s="516"/>
      <c r="WDH216" s="516"/>
      <c r="WDI216" s="516"/>
      <c r="WDJ216" s="516"/>
      <c r="WDK216" s="516"/>
      <c r="WDL216" s="516"/>
      <c r="WDM216" s="516"/>
      <c r="WDN216" s="516"/>
      <c r="WDO216" s="516"/>
      <c r="WDP216" s="516"/>
      <c r="WDQ216" s="516"/>
      <c r="WDR216" s="516"/>
      <c r="WDS216" s="516"/>
      <c r="WDT216" s="516"/>
      <c r="WDU216" s="516"/>
      <c r="WDV216" s="516"/>
      <c r="WDW216" s="516"/>
      <c r="WDX216" s="516"/>
      <c r="WDY216" s="516"/>
      <c r="WDZ216" s="516"/>
      <c r="WEA216" s="516"/>
      <c r="WEB216" s="516"/>
      <c r="WEC216" s="516"/>
      <c r="WED216" s="516"/>
      <c r="WEE216" s="516"/>
      <c r="WEF216" s="516"/>
      <c r="WEG216" s="516"/>
      <c r="WEH216" s="516"/>
      <c r="WEI216" s="516"/>
      <c r="WEJ216" s="516"/>
      <c r="WEK216" s="516"/>
      <c r="WEL216" s="516"/>
      <c r="WEM216" s="516"/>
      <c r="WEN216" s="516"/>
      <c r="WEO216" s="516"/>
      <c r="WEP216" s="516"/>
      <c r="WEQ216" s="516"/>
      <c r="WER216" s="516"/>
      <c r="WES216" s="516"/>
      <c r="WET216" s="516"/>
      <c r="WEU216" s="516"/>
      <c r="WEV216" s="516"/>
      <c r="WEW216" s="516"/>
      <c r="WEX216" s="516"/>
      <c r="WEY216" s="516"/>
      <c r="WEZ216" s="516"/>
      <c r="WFA216" s="516"/>
      <c r="WFB216" s="516"/>
      <c r="WFC216" s="516"/>
      <c r="WFD216" s="516"/>
      <c r="WFE216" s="516"/>
      <c r="WFF216" s="516"/>
      <c r="WFG216" s="516"/>
      <c r="WFH216" s="516"/>
      <c r="WFI216" s="516"/>
      <c r="WFJ216" s="516"/>
      <c r="WFK216" s="516"/>
      <c r="WFL216" s="516"/>
      <c r="WFM216" s="516"/>
      <c r="WFN216" s="516"/>
      <c r="WFO216" s="516"/>
      <c r="WFP216" s="516"/>
      <c r="WFQ216" s="516"/>
      <c r="WFR216" s="516"/>
      <c r="WFS216" s="516"/>
      <c r="WFT216" s="516"/>
      <c r="WFU216" s="516"/>
      <c r="WFV216" s="516"/>
      <c r="WFW216" s="516"/>
      <c r="WFX216" s="516"/>
      <c r="WFY216" s="516"/>
      <c r="WFZ216" s="516"/>
      <c r="WGA216" s="516"/>
      <c r="WGB216" s="516"/>
      <c r="WGC216" s="516"/>
      <c r="WGD216" s="516"/>
      <c r="WGE216" s="516"/>
      <c r="WGF216" s="516"/>
      <c r="WGG216" s="516"/>
      <c r="WGH216" s="516"/>
      <c r="WGI216" s="516"/>
      <c r="WGJ216" s="516"/>
      <c r="WGK216" s="516"/>
      <c r="WGL216" s="516"/>
      <c r="WGM216" s="516"/>
      <c r="WGN216" s="516"/>
      <c r="WGO216" s="516"/>
      <c r="WGP216" s="516"/>
      <c r="WGQ216" s="516"/>
      <c r="WGR216" s="516"/>
      <c r="WGS216" s="516"/>
      <c r="WGT216" s="516"/>
      <c r="WGU216" s="516"/>
      <c r="WGV216" s="516"/>
      <c r="WGW216" s="516"/>
      <c r="WGX216" s="516"/>
      <c r="WGY216" s="516"/>
      <c r="WGZ216" s="516"/>
      <c r="WHA216" s="516"/>
      <c r="WHB216" s="516"/>
      <c r="WHC216" s="516"/>
      <c r="WHD216" s="516"/>
      <c r="WHE216" s="516"/>
      <c r="WHF216" s="516"/>
      <c r="WHG216" s="516"/>
      <c r="WHH216" s="516"/>
      <c r="WHI216" s="516"/>
      <c r="WHJ216" s="516"/>
      <c r="WHK216" s="516"/>
      <c r="WHL216" s="516"/>
      <c r="WHM216" s="516"/>
      <c r="WHN216" s="516"/>
      <c r="WHO216" s="516"/>
      <c r="WHP216" s="516"/>
      <c r="WHQ216" s="516"/>
      <c r="WHR216" s="516"/>
      <c r="WHS216" s="516"/>
      <c r="WHT216" s="516"/>
      <c r="WHU216" s="516"/>
      <c r="WHV216" s="516"/>
      <c r="WHW216" s="516"/>
      <c r="WHX216" s="516"/>
      <c r="WHY216" s="516"/>
      <c r="WHZ216" s="516"/>
      <c r="WIA216" s="516"/>
      <c r="WIB216" s="516"/>
      <c r="WIC216" s="516"/>
      <c r="WID216" s="516"/>
      <c r="WIE216" s="516"/>
      <c r="WIF216" s="516"/>
      <c r="WIG216" s="516"/>
      <c r="WIH216" s="516"/>
      <c r="WII216" s="516"/>
      <c r="WIJ216" s="516"/>
      <c r="WIK216" s="516"/>
      <c r="WIL216" s="516"/>
      <c r="WIM216" s="516"/>
      <c r="WIN216" s="516"/>
      <c r="WIO216" s="516"/>
      <c r="WIP216" s="516"/>
      <c r="WIQ216" s="516"/>
      <c r="WIR216" s="516"/>
      <c r="WIS216" s="516"/>
      <c r="WIT216" s="516"/>
      <c r="WIU216" s="516"/>
      <c r="WIV216" s="516"/>
      <c r="WIW216" s="516"/>
      <c r="WIX216" s="516"/>
      <c r="WIY216" s="516"/>
      <c r="WIZ216" s="516"/>
      <c r="WJA216" s="516"/>
      <c r="WJB216" s="516"/>
      <c r="WJC216" s="516"/>
      <c r="WJD216" s="516"/>
      <c r="WJE216" s="516"/>
      <c r="WJF216" s="516"/>
      <c r="WJG216" s="516"/>
      <c r="WJH216" s="516"/>
      <c r="WJI216" s="516"/>
      <c r="WJJ216" s="516"/>
      <c r="WJK216" s="516"/>
      <c r="WJL216" s="516"/>
      <c r="WJM216" s="516"/>
      <c r="WJN216" s="516"/>
      <c r="WJO216" s="516"/>
      <c r="WJP216" s="516"/>
      <c r="WJQ216" s="516"/>
      <c r="WJR216" s="516"/>
      <c r="WJS216" s="516"/>
      <c r="WJT216" s="516"/>
      <c r="WJU216" s="516"/>
      <c r="WJV216" s="516"/>
      <c r="WJW216" s="516"/>
      <c r="WJX216" s="516"/>
      <c r="WJY216" s="516"/>
      <c r="WJZ216" s="516"/>
      <c r="WKA216" s="516"/>
      <c r="WKB216" s="516"/>
      <c r="WKC216" s="516"/>
      <c r="WKD216" s="516"/>
      <c r="WKE216" s="516"/>
      <c r="WKF216" s="516"/>
      <c r="WKG216" s="516"/>
      <c r="WKH216" s="516"/>
      <c r="WKI216" s="516"/>
      <c r="WKJ216" s="516"/>
      <c r="WKK216" s="516"/>
      <c r="WKL216" s="516"/>
      <c r="WKM216" s="516"/>
      <c r="WKN216" s="516"/>
      <c r="WKO216" s="516"/>
      <c r="WKP216" s="516"/>
      <c r="WKQ216" s="516"/>
      <c r="WKR216" s="516"/>
      <c r="WKS216" s="516"/>
      <c r="WKT216" s="516"/>
      <c r="WKU216" s="516"/>
      <c r="WKV216" s="516"/>
      <c r="WKW216" s="516"/>
      <c r="WKX216" s="516"/>
      <c r="WKY216" s="516"/>
      <c r="WKZ216" s="516"/>
      <c r="WLA216" s="516"/>
      <c r="WLB216" s="516"/>
      <c r="WLC216" s="516"/>
      <c r="WLD216" s="516"/>
      <c r="WLE216" s="516"/>
      <c r="WLF216" s="516"/>
      <c r="WLG216" s="516"/>
      <c r="WLH216" s="516"/>
      <c r="WLI216" s="516"/>
      <c r="WLJ216" s="516"/>
      <c r="WLK216" s="516"/>
      <c r="WLL216" s="516"/>
      <c r="WLM216" s="516"/>
      <c r="WLN216" s="516"/>
      <c r="WLO216" s="516"/>
      <c r="WLP216" s="516"/>
      <c r="WLQ216" s="516"/>
      <c r="WLR216" s="516"/>
      <c r="WLS216" s="516"/>
      <c r="WLT216" s="516"/>
      <c r="WLU216" s="516"/>
      <c r="WLV216" s="516"/>
      <c r="WLW216" s="516"/>
      <c r="WLX216" s="516"/>
      <c r="WLY216" s="516"/>
      <c r="WLZ216" s="516"/>
      <c r="WMA216" s="516"/>
      <c r="WMB216" s="516"/>
      <c r="WMC216" s="516"/>
      <c r="WMD216" s="516"/>
      <c r="WME216" s="516"/>
      <c r="WMF216" s="516"/>
      <c r="WMG216" s="516"/>
      <c r="WMH216" s="516"/>
      <c r="WMI216" s="516"/>
      <c r="WMJ216" s="516"/>
      <c r="WMK216" s="516"/>
      <c r="WML216" s="516"/>
      <c r="WMM216" s="516"/>
      <c r="WMN216" s="516"/>
      <c r="WMO216" s="516"/>
      <c r="WMP216" s="516"/>
      <c r="WMQ216" s="516"/>
      <c r="WMR216" s="516"/>
      <c r="WMS216" s="516"/>
      <c r="WMT216" s="516"/>
      <c r="WMU216" s="516"/>
      <c r="WMV216" s="516"/>
      <c r="WMW216" s="516"/>
      <c r="WMX216" s="516"/>
      <c r="WMY216" s="516"/>
      <c r="WMZ216" s="516"/>
      <c r="WNA216" s="516"/>
      <c r="WNB216" s="516"/>
      <c r="WNC216" s="516"/>
      <c r="WND216" s="516"/>
      <c r="WNE216" s="516"/>
      <c r="WNF216" s="516"/>
      <c r="WNG216" s="516"/>
      <c r="WNH216" s="516"/>
      <c r="WNI216" s="516"/>
      <c r="WNJ216" s="516"/>
      <c r="WNK216" s="516"/>
      <c r="WNL216" s="516"/>
      <c r="WNM216" s="516"/>
      <c r="WNN216" s="516"/>
      <c r="WNO216" s="516"/>
      <c r="WNP216" s="516"/>
      <c r="WNQ216" s="516"/>
      <c r="WNR216" s="516"/>
      <c r="WNS216" s="516"/>
      <c r="WNT216" s="516"/>
      <c r="WNU216" s="516"/>
      <c r="WNV216" s="516"/>
      <c r="WNW216" s="516"/>
      <c r="WNX216" s="516"/>
      <c r="WNY216" s="516"/>
      <c r="WNZ216" s="516"/>
      <c r="WOA216" s="516"/>
      <c r="WOB216" s="516"/>
      <c r="WOC216" s="516"/>
      <c r="WOD216" s="516"/>
      <c r="WOE216" s="516"/>
      <c r="WOF216" s="516"/>
      <c r="WOG216" s="516"/>
      <c r="WOH216" s="516"/>
      <c r="WOI216" s="516"/>
      <c r="WOJ216" s="516"/>
      <c r="WOK216" s="516"/>
      <c r="WOL216" s="516"/>
      <c r="WOM216" s="516"/>
      <c r="WON216" s="516"/>
      <c r="WOO216" s="516"/>
      <c r="WOP216" s="516"/>
      <c r="WOQ216" s="516"/>
      <c r="WOR216" s="516"/>
      <c r="WOS216" s="516"/>
      <c r="WOT216" s="516"/>
      <c r="WOU216" s="516"/>
      <c r="WOV216" s="516"/>
      <c r="WOW216" s="516"/>
      <c r="WOX216" s="516"/>
      <c r="WOY216" s="516"/>
      <c r="WOZ216" s="516"/>
      <c r="WPA216" s="516"/>
      <c r="WPB216" s="516"/>
      <c r="WPC216" s="516"/>
      <c r="WPD216" s="516"/>
      <c r="WPE216" s="516"/>
      <c r="WPF216" s="516"/>
      <c r="WPG216" s="516"/>
      <c r="WPH216" s="516"/>
      <c r="WPI216" s="516"/>
      <c r="WPJ216" s="516"/>
      <c r="WPK216" s="516"/>
      <c r="WPL216" s="516"/>
      <c r="WPM216" s="516"/>
      <c r="WPN216" s="516"/>
      <c r="WPO216" s="516"/>
      <c r="WPP216" s="516"/>
      <c r="WPQ216" s="516"/>
      <c r="WPR216" s="516"/>
      <c r="WPS216" s="516"/>
      <c r="WPT216" s="516"/>
      <c r="WPU216" s="516"/>
      <c r="WPV216" s="516"/>
      <c r="WPW216" s="516"/>
      <c r="WPX216" s="516"/>
      <c r="WPY216" s="516"/>
      <c r="WPZ216" s="516"/>
      <c r="WQA216" s="516"/>
      <c r="WQB216" s="516"/>
      <c r="WQC216" s="516"/>
      <c r="WQD216" s="516"/>
      <c r="WQE216" s="516"/>
      <c r="WQF216" s="516"/>
      <c r="WQG216" s="516"/>
      <c r="WQH216" s="516"/>
      <c r="WQI216" s="516"/>
      <c r="WQJ216" s="516"/>
      <c r="WQK216" s="516"/>
      <c r="WQL216" s="516"/>
      <c r="WQM216" s="516"/>
      <c r="WQN216" s="516"/>
      <c r="WQO216" s="516"/>
      <c r="WQP216" s="516"/>
      <c r="WQQ216" s="516"/>
      <c r="WQR216" s="516"/>
      <c r="WQS216" s="516"/>
      <c r="WQT216" s="516"/>
      <c r="WQU216" s="516"/>
      <c r="WQV216" s="516"/>
      <c r="WQW216" s="516"/>
      <c r="WQX216" s="516"/>
      <c r="WQY216" s="516"/>
      <c r="WQZ216" s="516"/>
      <c r="WRA216" s="516"/>
      <c r="WRB216" s="516"/>
      <c r="WRC216" s="516"/>
      <c r="WRD216" s="516"/>
      <c r="WRE216" s="516"/>
      <c r="WRF216" s="516"/>
      <c r="WRG216" s="516"/>
      <c r="WRH216" s="516"/>
      <c r="WRI216" s="516"/>
      <c r="WRJ216" s="516"/>
      <c r="WRK216" s="516"/>
      <c r="WRL216" s="516"/>
      <c r="WRM216" s="516"/>
      <c r="WRN216" s="516"/>
      <c r="WRO216" s="516"/>
      <c r="WRP216" s="516"/>
      <c r="WRQ216" s="516"/>
      <c r="WRR216" s="516"/>
      <c r="WRS216" s="516"/>
      <c r="WRT216" s="516"/>
      <c r="WRU216" s="516"/>
      <c r="WRV216" s="516"/>
      <c r="WRW216" s="516"/>
      <c r="WRX216" s="516"/>
      <c r="WRY216" s="516"/>
      <c r="WRZ216" s="516"/>
      <c r="WSA216" s="516"/>
      <c r="WSB216" s="516"/>
      <c r="WSC216" s="516"/>
      <c r="WSD216" s="516"/>
      <c r="WSE216" s="516"/>
      <c r="WSF216" s="516"/>
      <c r="WSG216" s="516"/>
      <c r="WSH216" s="516"/>
      <c r="WSI216" s="516"/>
      <c r="WSJ216" s="516"/>
      <c r="WSK216" s="516"/>
      <c r="WSL216" s="516"/>
      <c r="WSM216" s="516"/>
      <c r="WSN216" s="516"/>
      <c r="WSO216" s="516"/>
      <c r="WSP216" s="516"/>
      <c r="WSQ216" s="516"/>
      <c r="WSR216" s="516"/>
      <c r="WSS216" s="516"/>
      <c r="WST216" s="516"/>
      <c r="WSU216" s="516"/>
      <c r="WSV216" s="516"/>
      <c r="WSW216" s="516"/>
      <c r="WSX216" s="516"/>
      <c r="WSY216" s="516"/>
      <c r="WSZ216" s="516"/>
      <c r="WTA216" s="516"/>
      <c r="WTB216" s="516"/>
      <c r="WTC216" s="516"/>
      <c r="WTD216" s="516"/>
      <c r="WTE216" s="516"/>
      <c r="WTF216" s="516"/>
      <c r="WTG216" s="516"/>
      <c r="WTH216" s="516"/>
      <c r="WTI216" s="516"/>
      <c r="WTJ216" s="516"/>
      <c r="WTK216" s="516"/>
      <c r="WTL216" s="516"/>
      <c r="WTM216" s="516"/>
      <c r="WTN216" s="516"/>
      <c r="WTO216" s="516"/>
      <c r="WTP216" s="516"/>
      <c r="WTQ216" s="516"/>
      <c r="WTR216" s="516"/>
      <c r="WTS216" s="516"/>
      <c r="WTT216" s="516"/>
      <c r="WTU216" s="516"/>
      <c r="WTV216" s="516"/>
      <c r="WTW216" s="516"/>
      <c r="WTX216" s="516"/>
      <c r="WTY216" s="516"/>
      <c r="WTZ216" s="516"/>
      <c r="WUA216" s="516"/>
      <c r="WUB216" s="516"/>
      <c r="WUC216" s="516"/>
      <c r="WUD216" s="516"/>
      <c r="WUE216" s="516"/>
      <c r="WUF216" s="516"/>
      <c r="WUG216" s="516"/>
      <c r="WUH216" s="516"/>
      <c r="WUI216" s="516"/>
      <c r="WUJ216" s="516"/>
      <c r="WUK216" s="516"/>
      <c r="WUL216" s="516"/>
      <c r="WUM216" s="516"/>
      <c r="WUN216" s="516"/>
      <c r="WUO216" s="516"/>
      <c r="WUP216" s="516"/>
      <c r="WUQ216" s="516"/>
      <c r="WUR216" s="516"/>
      <c r="WUS216" s="516"/>
      <c r="WUT216" s="516"/>
      <c r="WUU216" s="516"/>
      <c r="WUV216" s="516"/>
      <c r="WUW216" s="516"/>
      <c r="WUX216" s="516"/>
      <c r="WUY216" s="516"/>
      <c r="WUZ216" s="516"/>
      <c r="WVA216" s="516"/>
      <c r="WVB216" s="516"/>
      <c r="WVC216" s="516"/>
      <c r="WVD216" s="516"/>
      <c r="WVE216" s="516"/>
      <c r="WVF216" s="516"/>
      <c r="WVG216" s="516"/>
      <c r="WVH216" s="516"/>
      <c r="WVI216" s="516"/>
      <c r="WVJ216" s="516"/>
      <c r="WVK216" s="516"/>
      <c r="WVL216" s="516"/>
      <c r="WVM216" s="516"/>
      <c r="WVN216" s="516"/>
      <c r="WVO216" s="516"/>
      <c r="WVP216" s="516"/>
      <c r="WVQ216" s="516"/>
      <c r="WVR216" s="516"/>
      <c r="WVS216" s="516"/>
      <c r="WVT216" s="516"/>
      <c r="WVU216" s="516"/>
      <c r="WVV216" s="516"/>
      <c r="WVW216" s="516"/>
      <c r="WVX216" s="516"/>
      <c r="WVY216" s="516"/>
      <c r="WVZ216" s="516"/>
      <c r="WWA216" s="516"/>
      <c r="WWB216" s="516"/>
      <c r="WWC216" s="516"/>
      <c r="WWD216" s="516"/>
      <c r="WWE216" s="516"/>
      <c r="WWF216" s="516"/>
      <c r="WWG216" s="516"/>
      <c r="WWH216" s="516"/>
      <c r="WWI216" s="516"/>
      <c r="WWJ216" s="516"/>
      <c r="WWK216" s="516"/>
      <c r="WWL216" s="516"/>
      <c r="WWM216" s="516"/>
      <c r="WWN216" s="516"/>
      <c r="WWO216" s="516"/>
      <c r="WWP216" s="516"/>
      <c r="WWQ216" s="516"/>
      <c r="WWR216" s="516"/>
      <c r="WWS216" s="516"/>
      <c r="WWT216" s="516"/>
      <c r="WWU216" s="516"/>
      <c r="WWV216" s="516"/>
      <c r="WWW216" s="516"/>
      <c r="WWX216" s="516"/>
      <c r="WWY216" s="516"/>
      <c r="WWZ216" s="516"/>
      <c r="WXA216" s="516"/>
      <c r="WXB216" s="516"/>
      <c r="WXC216" s="516"/>
      <c r="WXD216" s="516"/>
      <c r="WXE216" s="516"/>
      <c r="WXF216" s="516"/>
      <c r="WXG216" s="516"/>
      <c r="WXH216" s="516"/>
      <c r="WXI216" s="516"/>
      <c r="WXJ216" s="516"/>
      <c r="WXK216" s="516"/>
      <c r="WXL216" s="516"/>
      <c r="WXM216" s="516"/>
      <c r="WXN216" s="516"/>
      <c r="WXO216" s="516"/>
      <c r="WXP216" s="516"/>
      <c r="WXQ216" s="516"/>
      <c r="WXR216" s="516"/>
      <c r="WXS216" s="516"/>
      <c r="WXT216" s="516"/>
      <c r="WXU216" s="516"/>
      <c r="WXV216" s="516"/>
      <c r="WXW216" s="516"/>
      <c r="WXX216" s="516"/>
      <c r="WXY216" s="516"/>
      <c r="WXZ216" s="516"/>
      <c r="WYA216" s="516"/>
      <c r="WYB216" s="516"/>
      <c r="WYC216" s="516"/>
      <c r="WYD216" s="516"/>
      <c r="WYE216" s="516"/>
      <c r="WYF216" s="516"/>
      <c r="WYG216" s="516"/>
      <c r="WYH216" s="516"/>
      <c r="WYI216" s="516"/>
      <c r="WYJ216" s="516"/>
      <c r="WYK216" s="516"/>
      <c r="WYL216" s="516"/>
      <c r="WYM216" s="516"/>
      <c r="WYN216" s="516"/>
      <c r="WYO216" s="516"/>
      <c r="WYP216" s="516"/>
      <c r="WYQ216" s="516"/>
      <c r="WYR216" s="516"/>
      <c r="WYS216" s="516"/>
      <c r="WYT216" s="516"/>
      <c r="WYU216" s="516"/>
      <c r="WYV216" s="516"/>
      <c r="WYW216" s="516"/>
      <c r="WYX216" s="516"/>
      <c r="WYY216" s="516"/>
      <c r="WYZ216" s="516"/>
      <c r="WZA216" s="516"/>
      <c r="WZB216" s="516"/>
      <c r="WZC216" s="516"/>
      <c r="WZD216" s="516"/>
      <c r="WZE216" s="516"/>
      <c r="WZF216" s="516"/>
      <c r="WZG216" s="516"/>
      <c r="WZH216" s="516"/>
      <c r="WZI216" s="516"/>
      <c r="WZJ216" s="516"/>
      <c r="WZK216" s="516"/>
      <c r="WZL216" s="516"/>
      <c r="WZM216" s="516"/>
      <c r="WZN216" s="516"/>
      <c r="WZO216" s="516"/>
      <c r="WZP216" s="516"/>
      <c r="WZQ216" s="516"/>
      <c r="WZR216" s="516"/>
      <c r="WZS216" s="516"/>
      <c r="WZT216" s="516"/>
      <c r="WZU216" s="516"/>
      <c r="WZV216" s="516"/>
      <c r="WZW216" s="516"/>
      <c r="WZX216" s="516"/>
      <c r="WZY216" s="516"/>
      <c r="WZZ216" s="516"/>
      <c r="XAA216" s="516"/>
      <c r="XAB216" s="516"/>
      <c r="XAC216" s="516"/>
      <c r="XAD216" s="516"/>
      <c r="XAE216" s="516"/>
      <c r="XAF216" s="516"/>
      <c r="XAG216" s="516"/>
      <c r="XAH216" s="516"/>
      <c r="XAI216" s="516"/>
      <c r="XAJ216" s="516"/>
      <c r="XAK216" s="516"/>
      <c r="XAL216" s="516"/>
      <c r="XAM216" s="516"/>
      <c r="XAN216" s="516"/>
      <c r="XAO216" s="516"/>
      <c r="XAP216" s="516"/>
      <c r="XAQ216" s="516"/>
      <c r="XAR216" s="516"/>
      <c r="XAS216" s="516"/>
      <c r="XAT216" s="516"/>
      <c r="XAU216" s="516"/>
      <c r="XAV216" s="516"/>
      <c r="XAW216" s="516"/>
      <c r="XAX216" s="516"/>
      <c r="XAY216" s="516"/>
      <c r="XAZ216" s="516"/>
      <c r="XBA216" s="516"/>
      <c r="XBB216" s="516"/>
      <c r="XBC216" s="516"/>
      <c r="XBD216" s="516"/>
      <c r="XBE216" s="516"/>
      <c r="XBF216" s="516"/>
      <c r="XBG216" s="516"/>
      <c r="XBH216" s="516"/>
      <c r="XBI216" s="516"/>
      <c r="XBJ216" s="516"/>
      <c r="XBK216" s="516"/>
      <c r="XBL216" s="516"/>
      <c r="XBM216" s="516"/>
      <c r="XBN216" s="516"/>
      <c r="XBO216" s="516"/>
      <c r="XBP216" s="516"/>
      <c r="XBQ216" s="516"/>
      <c r="XBR216" s="516"/>
      <c r="XBS216" s="516"/>
      <c r="XBT216" s="516"/>
      <c r="XBU216" s="516"/>
      <c r="XBV216" s="516"/>
      <c r="XBW216" s="516"/>
      <c r="XBX216" s="516"/>
      <c r="XBY216" s="516"/>
      <c r="XBZ216" s="516"/>
      <c r="XCA216" s="516"/>
      <c r="XCB216" s="516"/>
      <c r="XCC216" s="516"/>
      <c r="XCD216" s="516"/>
      <c r="XCE216" s="516"/>
      <c r="XCF216" s="516"/>
      <c r="XCG216" s="516"/>
      <c r="XCH216" s="516"/>
      <c r="XCI216" s="516"/>
      <c r="XCJ216" s="516"/>
      <c r="XCK216" s="516"/>
      <c r="XCL216" s="516"/>
      <c r="XCM216" s="516"/>
      <c r="XCN216" s="516"/>
      <c r="XCO216" s="516"/>
      <c r="XCP216" s="516"/>
      <c r="XCQ216" s="516"/>
      <c r="XCR216" s="516"/>
      <c r="XCS216" s="516"/>
      <c r="XCT216" s="516"/>
      <c r="XCU216" s="516"/>
      <c r="XCV216" s="516"/>
      <c r="XCW216" s="516"/>
      <c r="XCX216" s="516"/>
      <c r="XCY216" s="516"/>
      <c r="XCZ216" s="516"/>
      <c r="XDA216" s="516"/>
      <c r="XDB216" s="516"/>
      <c r="XDC216" s="516"/>
      <c r="XDD216" s="516"/>
      <c r="XDE216" s="516"/>
      <c r="XDF216" s="516"/>
      <c r="XDG216" s="516"/>
      <c r="XDH216" s="516"/>
      <c r="XDI216" s="516"/>
      <c r="XDJ216" s="516"/>
      <c r="XDK216" s="516"/>
      <c r="XDL216" s="516"/>
      <c r="XDM216" s="516"/>
      <c r="XDN216" s="516"/>
      <c r="XDO216" s="516"/>
      <c r="XDP216" s="516"/>
      <c r="XDQ216" s="516"/>
      <c r="XDR216" s="516"/>
      <c r="XDS216" s="516"/>
      <c r="XDT216" s="516"/>
      <c r="XDU216" s="516"/>
      <c r="XDV216" s="516"/>
      <c r="XDW216" s="516"/>
      <c r="XDX216" s="516"/>
      <c r="XDY216" s="516"/>
      <c r="XDZ216" s="516"/>
      <c r="XEA216" s="516"/>
      <c r="XEB216" s="516"/>
      <c r="XEC216" s="516"/>
      <c r="XED216" s="516"/>
      <c r="XEE216" s="516"/>
      <c r="XEF216" s="516"/>
      <c r="XEG216" s="516"/>
      <c r="XEH216" s="516"/>
    </row>
    <row r="217" spans="1:16362" s="43" customFormat="1" ht="57" customHeight="1">
      <c r="A217" s="543">
        <f>A211+1</f>
        <v>15</v>
      </c>
      <c r="B217" s="251" t="s">
        <v>193</v>
      </c>
      <c r="C217" s="71" t="s">
        <v>194</v>
      </c>
      <c r="D217" s="578" t="s">
        <v>144</v>
      </c>
      <c r="E217" s="605"/>
      <c r="F217" s="445">
        <v>160</v>
      </c>
      <c r="G217" s="401"/>
      <c r="H217" s="401"/>
      <c r="I217" s="401"/>
      <c r="J217" s="401"/>
      <c r="K217" s="401"/>
      <c r="L217" s="401"/>
      <c r="M217" s="402"/>
      <c r="N217" s="111"/>
      <c r="O217" s="142"/>
    </row>
    <row r="218" spans="1:16362" s="36" customFormat="1" ht="17.25" customHeight="1">
      <c r="A218" s="546"/>
      <c r="B218" s="252"/>
      <c r="C218" s="413" t="s">
        <v>164</v>
      </c>
      <c r="D218" s="552" t="str">
        <f>D217</f>
        <v>m2</v>
      </c>
      <c r="E218" s="605">
        <v>1</v>
      </c>
      <c r="F218" s="401">
        <f>F217*E218</f>
        <v>160</v>
      </c>
      <c r="G218" s="401"/>
      <c r="H218" s="401"/>
      <c r="I218" s="401">
        <v>0</v>
      </c>
      <c r="J218" s="401">
        <f>I218*F218</f>
        <v>0</v>
      </c>
      <c r="K218" s="401"/>
      <c r="L218" s="401"/>
      <c r="M218" s="402">
        <f t="shared" ref="M218:M222" si="20">L218+J218+H218</f>
        <v>0</v>
      </c>
      <c r="N218" s="111"/>
      <c r="O218" s="141">
        <v>5</v>
      </c>
    </row>
    <row r="219" spans="1:16362" s="36" customFormat="1" ht="51" customHeight="1">
      <c r="A219" s="546"/>
      <c r="B219" s="252"/>
      <c r="C219" s="32" t="s">
        <v>272</v>
      </c>
      <c r="D219" s="552" t="s">
        <v>13</v>
      </c>
      <c r="E219" s="605">
        <f>59*0.01</f>
        <v>0.59</v>
      </c>
      <c r="F219" s="401">
        <f>E219*F217</f>
        <v>94.399999999999991</v>
      </c>
      <c r="G219" s="401">
        <v>0</v>
      </c>
      <c r="H219" s="401">
        <f>G219*F219</f>
        <v>0</v>
      </c>
      <c r="I219" s="401"/>
      <c r="J219" s="401"/>
      <c r="K219" s="401"/>
      <c r="L219" s="401"/>
      <c r="M219" s="402">
        <f t="shared" si="20"/>
        <v>0</v>
      </c>
      <c r="N219" s="111"/>
      <c r="O219" s="141"/>
    </row>
    <row r="220" spans="1:16362" s="36" customFormat="1" ht="17.25" customHeight="1">
      <c r="A220" s="546"/>
      <c r="B220" s="252" t="s">
        <v>195</v>
      </c>
      <c r="C220" s="32" t="s">
        <v>196</v>
      </c>
      <c r="D220" s="552" t="s">
        <v>13</v>
      </c>
      <c r="E220" s="608">
        <f>12/100</f>
        <v>0.12</v>
      </c>
      <c r="F220" s="401">
        <f>E220*F217</f>
        <v>19.2</v>
      </c>
      <c r="G220" s="401">
        <v>0</v>
      </c>
      <c r="H220" s="401">
        <f>G220*F220</f>
        <v>0</v>
      </c>
      <c r="I220" s="401"/>
      <c r="J220" s="401"/>
      <c r="K220" s="401"/>
      <c r="L220" s="401"/>
      <c r="M220" s="402">
        <f t="shared" si="20"/>
        <v>0</v>
      </c>
      <c r="N220" s="111"/>
      <c r="O220" s="141"/>
    </row>
    <row r="221" spans="1:16362" s="36" customFormat="1" ht="17.25" customHeight="1">
      <c r="A221" s="546"/>
      <c r="B221" s="252" t="s">
        <v>197</v>
      </c>
      <c r="C221" s="32" t="s">
        <v>198</v>
      </c>
      <c r="D221" s="552" t="s">
        <v>13</v>
      </c>
      <c r="E221" s="608">
        <f>15*0.01</f>
        <v>0.15</v>
      </c>
      <c r="F221" s="401">
        <f>E221*F217</f>
        <v>24</v>
      </c>
      <c r="G221" s="401">
        <v>0</v>
      </c>
      <c r="H221" s="401">
        <f>G221*F221</f>
        <v>0</v>
      </c>
      <c r="I221" s="401"/>
      <c r="J221" s="401"/>
      <c r="K221" s="401"/>
      <c r="L221" s="401"/>
      <c r="M221" s="402">
        <f t="shared" si="20"/>
        <v>0</v>
      </c>
      <c r="N221" s="111"/>
      <c r="O221" s="141"/>
    </row>
    <row r="222" spans="1:16362" ht="18" customHeight="1">
      <c r="A222" s="547"/>
      <c r="B222" s="252"/>
      <c r="C222" s="2" t="s">
        <v>165</v>
      </c>
      <c r="D222" s="552" t="s">
        <v>2</v>
      </c>
      <c r="E222" s="612">
        <f>0.34/100</f>
        <v>3.4000000000000002E-3</v>
      </c>
      <c r="F222" s="401">
        <f>E222*F217</f>
        <v>0.54400000000000004</v>
      </c>
      <c r="G222" s="401">
        <v>0</v>
      </c>
      <c r="H222" s="401">
        <f>G222*F222</f>
        <v>0</v>
      </c>
      <c r="I222" s="401"/>
      <c r="J222" s="401"/>
      <c r="K222" s="401"/>
      <c r="L222" s="401"/>
      <c r="M222" s="402">
        <f t="shared" si="20"/>
        <v>0</v>
      </c>
      <c r="N222" s="197"/>
      <c r="O222" s="337"/>
    </row>
    <row r="223" spans="1:16362" s="43" customFormat="1" ht="57" customHeight="1">
      <c r="A223" s="543">
        <f>A217+1</f>
        <v>16</v>
      </c>
      <c r="B223" s="251" t="s">
        <v>193</v>
      </c>
      <c r="C223" s="71" t="s">
        <v>348</v>
      </c>
      <c r="D223" s="578" t="s">
        <v>144</v>
      </c>
      <c r="E223" s="605"/>
      <c r="F223" s="445">
        <v>25</v>
      </c>
      <c r="G223" s="401"/>
      <c r="H223" s="401"/>
      <c r="I223" s="401"/>
      <c r="J223" s="401"/>
      <c r="K223" s="401"/>
      <c r="L223" s="401"/>
      <c r="M223" s="402"/>
      <c r="N223" s="111"/>
      <c r="O223" s="142"/>
    </row>
    <row r="224" spans="1:16362" s="36" customFormat="1" ht="17.25" customHeight="1">
      <c r="A224" s="546"/>
      <c r="B224" s="252"/>
      <c r="C224" s="413" t="s">
        <v>164</v>
      </c>
      <c r="D224" s="552" t="str">
        <f>D223</f>
        <v>m2</v>
      </c>
      <c r="E224" s="605">
        <v>1</v>
      </c>
      <c r="F224" s="401">
        <f>F223*E224</f>
        <v>25</v>
      </c>
      <c r="G224" s="401"/>
      <c r="H224" s="401"/>
      <c r="I224" s="401">
        <v>0</v>
      </c>
      <c r="J224" s="401">
        <f>I224*F224</f>
        <v>0</v>
      </c>
      <c r="K224" s="401"/>
      <c r="L224" s="401"/>
      <c r="M224" s="402">
        <f t="shared" ref="M224:M226" si="21">L224+J224+H224</f>
        <v>0</v>
      </c>
      <c r="N224" s="111"/>
      <c r="O224" s="141">
        <v>5</v>
      </c>
    </row>
    <row r="225" spans="1:16" s="36" customFormat="1" ht="63" customHeight="1">
      <c r="A225" s="546"/>
      <c r="B225" s="252"/>
      <c r="C225" s="32" t="s">
        <v>349</v>
      </c>
      <c r="D225" s="552" t="s">
        <v>13</v>
      </c>
      <c r="E225" s="605">
        <f>59*0.01</f>
        <v>0.59</v>
      </c>
      <c r="F225" s="401">
        <f>E225*F223</f>
        <v>14.75</v>
      </c>
      <c r="G225" s="401">
        <v>0</v>
      </c>
      <c r="H225" s="401">
        <f>G225*F225</f>
        <v>0</v>
      </c>
      <c r="I225" s="401"/>
      <c r="J225" s="401"/>
      <c r="K225" s="401"/>
      <c r="L225" s="401"/>
      <c r="M225" s="402">
        <f t="shared" si="21"/>
        <v>0</v>
      </c>
      <c r="N225" s="111"/>
      <c r="O225" s="141"/>
    </row>
    <row r="226" spans="1:16" ht="18" customHeight="1">
      <c r="A226" s="547"/>
      <c r="B226" s="252"/>
      <c r="C226" s="2" t="s">
        <v>165</v>
      </c>
      <c r="D226" s="552" t="s">
        <v>2</v>
      </c>
      <c r="E226" s="612">
        <f>0.34/100</f>
        <v>3.4000000000000002E-3</v>
      </c>
      <c r="F226" s="401">
        <f>E226*F223</f>
        <v>8.5000000000000006E-2</v>
      </c>
      <c r="G226" s="401">
        <v>0</v>
      </c>
      <c r="H226" s="401">
        <f>G226*F226</f>
        <v>0</v>
      </c>
      <c r="I226" s="401"/>
      <c r="J226" s="401"/>
      <c r="K226" s="401"/>
      <c r="L226" s="401"/>
      <c r="M226" s="402">
        <f t="shared" si="21"/>
        <v>0</v>
      </c>
      <c r="N226" s="197"/>
      <c r="O226" s="337"/>
    </row>
    <row r="227" spans="1:16" s="80" customFormat="1" ht="18" customHeight="1">
      <c r="A227" s="543"/>
      <c r="B227" s="252"/>
      <c r="C227" s="417"/>
      <c r="D227" s="578"/>
      <c r="E227" s="604"/>
      <c r="F227" s="356"/>
      <c r="G227" s="445"/>
      <c r="H227" s="449"/>
      <c r="I227" s="449"/>
      <c r="J227" s="449"/>
      <c r="K227" s="449"/>
      <c r="L227" s="449"/>
      <c r="M227" s="453"/>
      <c r="N227" s="199"/>
      <c r="O227" s="144"/>
      <c r="P227" s="85"/>
    </row>
    <row r="228" spans="1:16" s="12" customFormat="1" ht="18" customHeight="1">
      <c r="A228" s="548"/>
      <c r="B228" s="317"/>
      <c r="C228" s="420" t="s">
        <v>181</v>
      </c>
      <c r="D228" s="602"/>
      <c r="E228" s="613"/>
      <c r="F228" s="358"/>
      <c r="G228" s="358"/>
      <c r="H228" s="404">
        <f>SUM(H11:H227)</f>
        <v>0</v>
      </c>
      <c r="I228" s="404"/>
      <c r="J228" s="404">
        <f>SUM(J11:J227)</f>
        <v>0</v>
      </c>
      <c r="K228" s="404"/>
      <c r="L228" s="404">
        <f>SUM(L11:L227)</f>
        <v>0</v>
      </c>
      <c r="M228" s="404">
        <f>SUM(M11:M227)</f>
        <v>0</v>
      </c>
      <c r="N228" s="112"/>
      <c r="O228" s="16"/>
      <c r="P228" s="11"/>
    </row>
    <row r="229" spans="1:16" s="36" customFormat="1" ht="36" customHeight="1">
      <c r="A229" s="543"/>
      <c r="B229" s="252"/>
      <c r="C229" s="413" t="s">
        <v>182</v>
      </c>
      <c r="D229" s="599">
        <v>0.03</v>
      </c>
      <c r="E229" s="604"/>
      <c r="F229" s="536"/>
      <c r="G229" s="292"/>
      <c r="H229" s="405"/>
      <c r="I229" s="405"/>
      <c r="J229" s="405"/>
      <c r="K229" s="405"/>
      <c r="L229" s="405"/>
      <c r="M229" s="406">
        <f>H228*D229</f>
        <v>0</v>
      </c>
      <c r="N229" s="113"/>
    </row>
    <row r="230" spans="1:16" s="43" customFormat="1" ht="18" customHeight="1">
      <c r="A230" s="543"/>
      <c r="B230" s="252"/>
      <c r="C230" s="412" t="s">
        <v>181</v>
      </c>
      <c r="D230" s="578"/>
      <c r="E230" s="604"/>
      <c r="F230" s="356"/>
      <c r="G230" s="356"/>
      <c r="H230" s="407"/>
      <c r="I230" s="407"/>
      <c r="J230" s="407"/>
      <c r="K230" s="407"/>
      <c r="L230" s="407"/>
      <c r="M230" s="406">
        <f>SUM(M228:M229)</f>
        <v>0</v>
      </c>
      <c r="N230" s="111"/>
    </row>
    <row r="231" spans="1:16" s="36" customFormat="1" ht="36" customHeight="1">
      <c r="A231" s="543"/>
      <c r="B231" s="252"/>
      <c r="C231" s="413" t="s">
        <v>183</v>
      </c>
      <c r="D231" s="599">
        <v>0.08</v>
      </c>
      <c r="E231" s="604"/>
      <c r="F231" s="536"/>
      <c r="G231" s="292"/>
      <c r="H231" s="405"/>
      <c r="I231" s="405"/>
      <c r="J231" s="405"/>
      <c r="K231" s="405"/>
      <c r="L231" s="405"/>
      <c r="M231" s="406">
        <f>M230*D231</f>
        <v>0</v>
      </c>
      <c r="N231" s="113"/>
    </row>
    <row r="232" spans="1:16" s="43" customFormat="1" ht="18" customHeight="1">
      <c r="A232" s="543"/>
      <c r="B232" s="252"/>
      <c r="C232" s="412" t="s">
        <v>181</v>
      </c>
      <c r="D232" s="578"/>
      <c r="E232" s="604"/>
      <c r="F232" s="356"/>
      <c r="G232" s="356"/>
      <c r="H232" s="407"/>
      <c r="I232" s="407"/>
      <c r="J232" s="407"/>
      <c r="K232" s="407"/>
      <c r="L232" s="407"/>
      <c r="M232" s="406">
        <f>SUM(M230:M231)</f>
        <v>0</v>
      </c>
      <c r="N232" s="111"/>
    </row>
    <row r="233" spans="1:16" s="36" customFormat="1" ht="18" customHeight="1">
      <c r="A233" s="543"/>
      <c r="B233" s="252"/>
      <c r="C233" s="413" t="s">
        <v>184</v>
      </c>
      <c r="D233" s="599">
        <v>0.08</v>
      </c>
      <c r="E233" s="604"/>
      <c r="F233" s="536"/>
      <c r="G233" s="292"/>
      <c r="H233" s="405"/>
      <c r="I233" s="405"/>
      <c r="J233" s="405"/>
      <c r="K233" s="405"/>
      <c r="L233" s="405"/>
      <c r="M233" s="406">
        <f>M232*D233</f>
        <v>0</v>
      </c>
      <c r="N233" s="111"/>
    </row>
    <row r="234" spans="1:16" s="79" customFormat="1" ht="21" customHeight="1" thickBot="1">
      <c r="A234" s="549"/>
      <c r="B234" s="318"/>
      <c r="C234" s="287" t="s">
        <v>185</v>
      </c>
      <c r="D234" s="603"/>
      <c r="E234" s="614"/>
      <c r="F234" s="537"/>
      <c r="G234" s="357"/>
      <c r="H234" s="408"/>
      <c r="I234" s="408"/>
      <c r="J234" s="408"/>
      <c r="K234" s="408"/>
      <c r="L234" s="408"/>
      <c r="M234" s="409">
        <f>SUM(M232:M233)</f>
        <v>0</v>
      </c>
      <c r="N234" s="114"/>
    </row>
    <row r="235" spans="1:16">
      <c r="B235" s="319"/>
      <c r="E235" s="615"/>
      <c r="F235" s="33"/>
      <c r="G235" s="33"/>
      <c r="H235" s="33"/>
      <c r="I235" s="182"/>
      <c r="J235" s="33"/>
      <c r="K235" s="182"/>
      <c r="L235" s="33"/>
      <c r="M235" s="34"/>
      <c r="N235" s="200"/>
    </row>
    <row r="236" spans="1:16">
      <c r="B236" s="319"/>
      <c r="E236" s="615"/>
      <c r="F236" s="33"/>
      <c r="G236" s="33"/>
      <c r="H236" s="33"/>
      <c r="I236" s="182"/>
      <c r="J236" s="33"/>
      <c r="K236" s="182"/>
      <c r="L236" s="33"/>
      <c r="M236" s="34"/>
      <c r="N236" s="197"/>
    </row>
    <row r="237" spans="1:16">
      <c r="B237" s="319"/>
      <c r="E237" s="615"/>
      <c r="F237" s="33"/>
      <c r="G237" s="33"/>
      <c r="H237" s="33"/>
      <c r="I237" s="182"/>
      <c r="J237" s="201"/>
      <c r="K237" s="182"/>
      <c r="L237" s="33"/>
      <c r="M237" s="93"/>
      <c r="N237" s="197"/>
    </row>
    <row r="238" spans="1:16" s="28" customFormat="1" ht="18" customHeight="1">
      <c r="A238" s="550"/>
      <c r="B238" s="279"/>
      <c r="C238" s="145"/>
      <c r="D238" s="600"/>
      <c r="E238" s="616"/>
      <c r="F238" s="156"/>
      <c r="G238" s="123"/>
      <c r="H238" s="123"/>
      <c r="I238" s="123"/>
      <c r="J238" s="156"/>
      <c r="K238" s="156"/>
      <c r="L238" s="156"/>
      <c r="M238" s="157"/>
    </row>
    <row r="239" spans="1:16">
      <c r="B239" s="319"/>
      <c r="E239" s="615"/>
      <c r="F239" s="33"/>
      <c r="G239" s="33"/>
      <c r="H239" s="33"/>
      <c r="I239" s="182"/>
      <c r="J239" s="33"/>
      <c r="K239" s="182"/>
      <c r="L239" s="33"/>
      <c r="M239" s="203"/>
      <c r="N239" s="197"/>
    </row>
    <row r="240" spans="1:16">
      <c r="B240" s="319"/>
      <c r="E240" s="615"/>
      <c r="F240" s="33"/>
      <c r="G240" s="33"/>
      <c r="H240" s="33"/>
      <c r="I240" s="182"/>
      <c r="J240" s="33"/>
      <c r="K240" s="182"/>
      <c r="L240" s="33"/>
      <c r="M240" s="203"/>
      <c r="N240" s="197"/>
    </row>
    <row r="241" spans="1:14">
      <c r="E241" s="615"/>
      <c r="F241" s="33"/>
      <c r="G241" s="33"/>
      <c r="H241" s="33"/>
      <c r="I241" s="182"/>
      <c r="J241" s="202"/>
      <c r="K241" s="182"/>
      <c r="L241" s="33"/>
      <c r="M241" s="174"/>
    </row>
    <row r="242" spans="1:14">
      <c r="E242" s="615"/>
      <c r="F242" s="33"/>
      <c r="G242" s="33"/>
      <c r="H242" s="33"/>
      <c r="I242" s="182"/>
      <c r="J242" s="33"/>
      <c r="K242" s="182"/>
      <c r="L242" s="33"/>
      <c r="M242" s="34"/>
    </row>
    <row r="243" spans="1:14">
      <c r="E243" s="615"/>
      <c r="F243" s="33"/>
      <c r="G243" s="33"/>
      <c r="H243" s="33"/>
      <c r="I243" s="182"/>
      <c r="J243" s="33"/>
      <c r="K243" s="182"/>
      <c r="L243" s="33"/>
      <c r="M243" s="174"/>
    </row>
    <row r="244" spans="1:14">
      <c r="E244" s="615"/>
      <c r="F244" s="33"/>
      <c r="G244" s="33"/>
      <c r="H244" s="33"/>
      <c r="I244" s="182"/>
      <c r="J244" s="33"/>
      <c r="K244" s="182"/>
      <c r="L244" s="33"/>
    </row>
    <row r="245" spans="1:14">
      <c r="E245" s="615"/>
      <c r="F245" s="33"/>
      <c r="G245" s="33"/>
      <c r="H245" s="33"/>
      <c r="I245" s="182"/>
      <c r="J245" s="33"/>
      <c r="K245" s="182"/>
      <c r="L245" s="33"/>
      <c r="M245" s="135"/>
    </row>
    <row r="246" spans="1:14">
      <c r="E246" s="615"/>
      <c r="F246" s="33"/>
      <c r="G246" s="33"/>
      <c r="H246" s="33"/>
      <c r="I246" s="182"/>
      <c r="J246" s="33"/>
      <c r="K246" s="182"/>
      <c r="L246" s="33"/>
    </row>
    <row r="247" spans="1:14">
      <c r="E247" s="615"/>
      <c r="F247" s="33"/>
      <c r="G247" s="33"/>
      <c r="H247" s="33"/>
      <c r="I247" s="182"/>
      <c r="J247" s="33"/>
      <c r="K247" s="182"/>
      <c r="L247" s="33"/>
    </row>
    <row r="248" spans="1:14">
      <c r="E248" s="615"/>
      <c r="F248" s="33"/>
      <c r="G248" s="33"/>
      <c r="H248" s="33"/>
      <c r="I248" s="182"/>
      <c r="J248" s="33"/>
      <c r="K248" s="182"/>
      <c r="L248" s="33"/>
    </row>
    <row r="249" spans="1:14">
      <c r="E249" s="615"/>
      <c r="F249" s="33"/>
      <c r="G249" s="33"/>
      <c r="H249" s="33"/>
      <c r="I249" s="182"/>
      <c r="J249" s="33"/>
      <c r="K249" s="182"/>
      <c r="L249" s="33"/>
      <c r="N249" s="57"/>
    </row>
    <row r="250" spans="1:14">
      <c r="E250" s="615"/>
      <c r="F250" s="33"/>
      <c r="G250" s="33"/>
      <c r="H250" s="33"/>
      <c r="I250" s="182"/>
      <c r="J250" s="33"/>
      <c r="K250" s="182"/>
      <c r="L250" s="33"/>
      <c r="N250" s="57"/>
    </row>
    <row r="251" spans="1:14">
      <c r="E251" s="615"/>
      <c r="F251" s="33"/>
      <c r="G251" s="33"/>
      <c r="H251" s="33"/>
      <c r="I251" s="182"/>
      <c r="J251" s="33"/>
      <c r="K251" s="182"/>
      <c r="L251" s="33"/>
      <c r="N251" s="57"/>
    </row>
    <row r="252" spans="1:14">
      <c r="E252" s="615"/>
      <c r="F252" s="33"/>
      <c r="G252" s="33"/>
      <c r="H252" s="33"/>
      <c r="I252" s="182"/>
      <c r="J252" s="33"/>
      <c r="K252" s="182"/>
      <c r="L252" s="33"/>
      <c r="N252" s="57"/>
    </row>
    <row r="253" spans="1:14">
      <c r="E253" s="615"/>
      <c r="F253" s="33"/>
      <c r="G253" s="33"/>
      <c r="H253" s="33"/>
      <c r="I253" s="182"/>
      <c r="J253" s="33"/>
      <c r="K253" s="182"/>
      <c r="L253" s="33"/>
      <c r="N253" s="57"/>
    </row>
    <row r="254" spans="1:14" ht="13.8">
      <c r="A254" s="61"/>
      <c r="B254" s="253"/>
      <c r="C254" s="57"/>
      <c r="E254" s="615"/>
      <c r="F254" s="33"/>
      <c r="G254" s="33"/>
      <c r="H254" s="33"/>
      <c r="I254" s="182"/>
      <c r="J254" s="33"/>
      <c r="K254" s="182"/>
      <c r="L254" s="33"/>
      <c r="N254" s="57"/>
    </row>
    <row r="255" spans="1:14" ht="13.8">
      <c r="A255" s="61"/>
      <c r="B255" s="253"/>
      <c r="C255" s="57"/>
      <c r="E255" s="615"/>
      <c r="F255" s="33"/>
      <c r="G255" s="33"/>
      <c r="H255" s="33"/>
      <c r="I255" s="182"/>
      <c r="J255" s="33"/>
      <c r="K255" s="182"/>
      <c r="L255" s="33"/>
      <c r="N255" s="57"/>
    </row>
    <row r="256" spans="1:14" ht="13.8">
      <c r="A256" s="61"/>
      <c r="B256" s="253"/>
      <c r="C256" s="57"/>
      <c r="E256" s="615"/>
      <c r="F256" s="33"/>
      <c r="G256" s="33"/>
      <c r="H256" s="33"/>
      <c r="I256" s="182"/>
      <c r="J256" s="33"/>
      <c r="K256" s="182"/>
      <c r="L256" s="33"/>
      <c r="N256" s="57"/>
    </row>
    <row r="257" spans="1:14" ht="13.8">
      <c r="A257" s="61"/>
      <c r="B257" s="253"/>
      <c r="C257" s="57"/>
      <c r="E257" s="615"/>
      <c r="F257" s="33"/>
      <c r="G257" s="33"/>
      <c r="H257" s="33"/>
      <c r="I257" s="182"/>
      <c r="J257" s="33"/>
      <c r="K257" s="182"/>
      <c r="L257" s="33"/>
      <c r="N257" s="57"/>
    </row>
    <row r="258" spans="1:14" ht="13.8">
      <c r="A258" s="61"/>
      <c r="B258" s="253"/>
      <c r="C258" s="57"/>
      <c r="E258" s="615"/>
      <c r="F258" s="33"/>
      <c r="G258" s="33"/>
      <c r="H258" s="33"/>
      <c r="I258" s="182"/>
      <c r="J258" s="33"/>
      <c r="K258" s="182"/>
      <c r="L258" s="33"/>
      <c r="M258" s="57"/>
      <c r="N258" s="57"/>
    </row>
    <row r="259" spans="1:14" ht="13.8">
      <c r="A259" s="61"/>
      <c r="B259" s="253"/>
      <c r="C259" s="57"/>
      <c r="E259" s="615"/>
      <c r="F259" s="33"/>
      <c r="G259" s="33"/>
      <c r="H259" s="33"/>
      <c r="I259" s="182"/>
      <c r="J259" s="33"/>
      <c r="K259" s="182"/>
      <c r="L259" s="33"/>
      <c r="M259" s="57"/>
      <c r="N259" s="57"/>
    </row>
    <row r="260" spans="1:14" ht="13.8">
      <c r="A260" s="61"/>
      <c r="B260" s="253"/>
      <c r="C260" s="57"/>
      <c r="E260" s="615"/>
      <c r="F260" s="33"/>
      <c r="G260" s="33"/>
      <c r="H260" s="33"/>
      <c r="I260" s="182"/>
      <c r="J260" s="33"/>
      <c r="K260" s="182"/>
      <c r="L260" s="33"/>
      <c r="M260" s="57"/>
      <c r="N260" s="57"/>
    </row>
    <row r="261" spans="1:14" ht="13.8">
      <c r="A261" s="61"/>
      <c r="B261" s="253"/>
      <c r="C261" s="57"/>
      <c r="E261" s="615"/>
      <c r="F261" s="33"/>
      <c r="G261" s="33"/>
      <c r="H261" s="33"/>
      <c r="I261" s="182"/>
      <c r="J261" s="33"/>
      <c r="K261" s="182"/>
      <c r="L261" s="33"/>
      <c r="M261" s="57"/>
      <c r="N261" s="57"/>
    </row>
    <row r="262" spans="1:14" ht="13.8">
      <c r="A262" s="61"/>
      <c r="B262" s="253"/>
      <c r="C262" s="57"/>
      <c r="E262" s="615"/>
      <c r="F262" s="33"/>
      <c r="G262" s="33"/>
      <c r="H262" s="33"/>
      <c r="I262" s="182"/>
      <c r="J262" s="33"/>
      <c r="K262" s="182"/>
      <c r="L262" s="33"/>
      <c r="M262" s="57"/>
      <c r="N262" s="57"/>
    </row>
    <row r="263" spans="1:14" ht="13.8">
      <c r="A263" s="61"/>
      <c r="B263" s="253"/>
      <c r="C263" s="57"/>
      <c r="E263" s="615"/>
      <c r="F263" s="33"/>
      <c r="G263" s="33"/>
      <c r="H263" s="33"/>
      <c r="I263" s="182"/>
      <c r="J263" s="33"/>
      <c r="K263" s="182"/>
      <c r="L263" s="33"/>
      <c r="M263" s="57"/>
      <c r="N263" s="57"/>
    </row>
    <row r="264" spans="1:14" ht="13.8">
      <c r="A264" s="61"/>
      <c r="B264" s="253"/>
      <c r="C264" s="57"/>
      <c r="E264" s="615"/>
      <c r="F264" s="33"/>
      <c r="G264" s="33"/>
      <c r="H264" s="33"/>
      <c r="I264" s="182"/>
      <c r="J264" s="33"/>
      <c r="K264" s="182"/>
      <c r="L264" s="33"/>
      <c r="M264" s="57"/>
      <c r="N264" s="57"/>
    </row>
    <row r="265" spans="1:14" ht="13.8">
      <c r="A265" s="61"/>
      <c r="B265" s="253"/>
      <c r="C265" s="57"/>
      <c r="E265" s="615"/>
      <c r="F265" s="33"/>
      <c r="G265" s="33"/>
      <c r="H265" s="33"/>
      <c r="I265" s="182"/>
      <c r="J265" s="33"/>
      <c r="K265" s="182"/>
      <c r="L265" s="33"/>
      <c r="M265" s="57"/>
      <c r="N265" s="57"/>
    </row>
    <row r="266" spans="1:14" ht="13.8">
      <c r="A266" s="61"/>
      <c r="B266" s="253"/>
      <c r="C266" s="57"/>
      <c r="E266" s="615"/>
      <c r="F266" s="33"/>
      <c r="G266" s="33"/>
      <c r="H266" s="33"/>
      <c r="I266" s="182"/>
      <c r="J266" s="33"/>
      <c r="K266" s="182"/>
      <c r="L266" s="33"/>
      <c r="M266" s="57"/>
      <c r="N266" s="57"/>
    </row>
    <row r="267" spans="1:14" ht="13.8">
      <c r="A267" s="61"/>
      <c r="B267" s="253"/>
      <c r="C267" s="57"/>
      <c r="E267" s="615"/>
      <c r="F267" s="33"/>
      <c r="G267" s="33"/>
      <c r="H267" s="33"/>
      <c r="I267" s="182"/>
      <c r="J267" s="33"/>
      <c r="K267" s="182"/>
      <c r="L267" s="33"/>
      <c r="M267" s="57"/>
      <c r="N267" s="57"/>
    </row>
    <row r="268" spans="1:14" ht="13.8">
      <c r="A268" s="61"/>
      <c r="B268" s="253"/>
      <c r="C268" s="57"/>
      <c r="E268" s="615"/>
      <c r="F268" s="33"/>
      <c r="G268" s="33"/>
      <c r="H268" s="33"/>
      <c r="I268" s="182"/>
      <c r="J268" s="33"/>
      <c r="K268" s="182"/>
      <c r="L268" s="33"/>
      <c r="M268" s="57"/>
      <c r="N268" s="57"/>
    </row>
    <row r="269" spans="1:14" ht="13.8">
      <c r="A269" s="61"/>
      <c r="B269" s="253"/>
      <c r="C269" s="57"/>
      <c r="E269" s="615"/>
      <c r="F269" s="33"/>
      <c r="G269" s="33"/>
      <c r="H269" s="33"/>
      <c r="I269" s="182"/>
      <c r="J269" s="33"/>
      <c r="K269" s="182"/>
      <c r="L269" s="33"/>
      <c r="M269" s="57"/>
      <c r="N269" s="57"/>
    </row>
    <row r="270" spans="1:14" ht="13.8">
      <c r="A270" s="61"/>
      <c r="B270" s="253"/>
      <c r="C270" s="57"/>
      <c r="E270" s="615"/>
      <c r="F270" s="33"/>
      <c r="G270" s="33"/>
      <c r="H270" s="33"/>
      <c r="I270" s="182"/>
      <c r="J270" s="33"/>
      <c r="K270" s="182"/>
      <c r="L270" s="33"/>
      <c r="M270" s="57"/>
      <c r="N270" s="57"/>
    </row>
    <row r="271" spans="1:14" ht="13.8">
      <c r="A271" s="61"/>
      <c r="B271" s="253"/>
      <c r="C271" s="57"/>
      <c r="E271" s="615"/>
      <c r="F271" s="33"/>
      <c r="G271" s="33"/>
      <c r="H271" s="33"/>
      <c r="I271" s="182"/>
      <c r="J271" s="33"/>
      <c r="K271" s="182"/>
      <c r="L271" s="33"/>
      <c r="M271" s="57"/>
      <c r="N271" s="57"/>
    </row>
    <row r="272" spans="1:14" ht="13.8">
      <c r="A272" s="61"/>
      <c r="B272" s="253"/>
      <c r="C272" s="57"/>
      <c r="E272" s="615"/>
      <c r="F272" s="33"/>
      <c r="G272" s="33"/>
      <c r="H272" s="33"/>
      <c r="I272" s="182"/>
      <c r="J272" s="33"/>
      <c r="K272" s="182"/>
      <c r="L272" s="33"/>
      <c r="M272" s="57"/>
      <c r="N272" s="57"/>
    </row>
    <row r="273" spans="1:14" ht="13.8">
      <c r="A273" s="61"/>
      <c r="B273" s="253"/>
      <c r="C273" s="57"/>
      <c r="E273" s="615"/>
      <c r="F273" s="33"/>
      <c r="G273" s="33"/>
      <c r="H273" s="33"/>
      <c r="I273" s="182"/>
      <c r="J273" s="33"/>
      <c r="K273" s="182"/>
      <c r="L273" s="33"/>
      <c r="M273" s="57"/>
      <c r="N273" s="57"/>
    </row>
    <row r="274" spans="1:14" ht="13.8">
      <c r="A274" s="61"/>
      <c r="B274" s="253"/>
      <c r="C274" s="57"/>
      <c r="E274" s="615"/>
      <c r="F274" s="33"/>
      <c r="G274" s="33"/>
      <c r="H274" s="33"/>
      <c r="I274" s="182"/>
      <c r="J274" s="33"/>
      <c r="K274" s="182"/>
      <c r="L274" s="33"/>
      <c r="M274" s="57"/>
      <c r="N274" s="57"/>
    </row>
    <row r="275" spans="1:14" ht="13.8">
      <c r="A275" s="61"/>
      <c r="B275" s="253"/>
      <c r="C275" s="57"/>
      <c r="E275" s="615"/>
      <c r="F275" s="33"/>
      <c r="G275" s="33"/>
      <c r="H275" s="33"/>
      <c r="I275" s="182"/>
      <c r="J275" s="33"/>
      <c r="K275" s="182"/>
      <c r="L275" s="33"/>
      <c r="M275" s="57"/>
      <c r="N275" s="57"/>
    </row>
    <row r="276" spans="1:14" ht="13.8">
      <c r="A276" s="61"/>
      <c r="B276" s="253"/>
      <c r="C276" s="57"/>
      <c r="E276" s="615"/>
      <c r="F276" s="33"/>
      <c r="G276" s="33"/>
      <c r="H276" s="33"/>
      <c r="I276" s="182"/>
      <c r="J276" s="33"/>
      <c r="K276" s="182"/>
      <c r="L276" s="33"/>
      <c r="M276" s="57"/>
      <c r="N276" s="57"/>
    </row>
    <row r="277" spans="1:14" ht="13.8">
      <c r="A277" s="61"/>
      <c r="B277" s="253"/>
      <c r="C277" s="57"/>
      <c r="E277" s="615"/>
      <c r="F277" s="33"/>
      <c r="G277" s="33"/>
      <c r="H277" s="33"/>
      <c r="I277" s="182"/>
      <c r="J277" s="33"/>
      <c r="K277" s="182"/>
      <c r="L277" s="33"/>
      <c r="M277" s="57"/>
      <c r="N277" s="57"/>
    </row>
    <row r="278" spans="1:14" ht="13.8">
      <c r="A278" s="61"/>
      <c r="B278" s="253"/>
      <c r="C278" s="57"/>
      <c r="E278" s="615"/>
      <c r="F278" s="33"/>
      <c r="G278" s="33"/>
      <c r="H278" s="33"/>
      <c r="I278" s="182"/>
      <c r="J278" s="33"/>
      <c r="K278" s="182"/>
      <c r="L278" s="33"/>
      <c r="M278" s="57"/>
      <c r="N278" s="57"/>
    </row>
    <row r="279" spans="1:14" ht="13.8">
      <c r="A279" s="61"/>
      <c r="B279" s="253"/>
      <c r="C279" s="57"/>
      <c r="E279" s="615"/>
      <c r="F279" s="33"/>
      <c r="G279" s="33"/>
      <c r="H279" s="33"/>
      <c r="I279" s="182"/>
      <c r="J279" s="33"/>
      <c r="K279" s="182"/>
      <c r="L279" s="33"/>
      <c r="M279" s="57"/>
      <c r="N279" s="57"/>
    </row>
    <row r="280" spans="1:14" ht="13.8">
      <c r="A280" s="61"/>
      <c r="B280" s="253"/>
      <c r="C280" s="57"/>
      <c r="E280" s="615"/>
      <c r="F280" s="33"/>
      <c r="G280" s="33"/>
      <c r="H280" s="33"/>
      <c r="I280" s="182"/>
      <c r="J280" s="33"/>
      <c r="K280" s="182"/>
      <c r="L280" s="33"/>
      <c r="M280" s="57"/>
      <c r="N280" s="57"/>
    </row>
    <row r="281" spans="1:14" ht="13.8">
      <c r="A281" s="61"/>
      <c r="B281" s="253"/>
      <c r="C281" s="57"/>
      <c r="E281" s="615"/>
      <c r="F281" s="33"/>
      <c r="G281" s="33"/>
      <c r="H281" s="33"/>
      <c r="I281" s="182"/>
      <c r="J281" s="33"/>
      <c r="K281" s="182"/>
      <c r="L281" s="33"/>
      <c r="M281" s="57"/>
      <c r="N281" s="57"/>
    </row>
    <row r="282" spans="1:14" ht="13.8">
      <c r="A282" s="61"/>
      <c r="B282" s="253"/>
      <c r="C282" s="57"/>
      <c r="E282" s="615"/>
      <c r="F282" s="33"/>
      <c r="G282" s="33"/>
      <c r="H282" s="33"/>
      <c r="I282" s="182"/>
      <c r="J282" s="33"/>
      <c r="K282" s="182"/>
      <c r="L282" s="33"/>
      <c r="M282" s="57"/>
      <c r="N282" s="57"/>
    </row>
    <row r="283" spans="1:14" ht="13.8">
      <c r="A283" s="61"/>
      <c r="B283" s="253"/>
      <c r="C283" s="57"/>
      <c r="E283" s="615"/>
      <c r="F283" s="33"/>
      <c r="G283" s="33"/>
      <c r="H283" s="33"/>
      <c r="I283" s="182"/>
      <c r="J283" s="33"/>
      <c r="K283" s="182"/>
      <c r="L283" s="33"/>
      <c r="M283" s="57"/>
      <c r="N283" s="57"/>
    </row>
    <row r="284" spans="1:14" ht="13.8">
      <c r="A284" s="61"/>
      <c r="B284" s="253"/>
      <c r="C284" s="57"/>
      <c r="E284" s="615"/>
      <c r="F284" s="33"/>
      <c r="G284" s="33"/>
      <c r="H284" s="33"/>
      <c r="I284" s="182"/>
      <c r="J284" s="33"/>
      <c r="K284" s="182"/>
      <c r="L284" s="33"/>
      <c r="M284" s="57"/>
      <c r="N284" s="57"/>
    </row>
    <row r="285" spans="1:14" ht="13.8">
      <c r="A285" s="61"/>
      <c r="B285" s="253"/>
      <c r="C285" s="57"/>
      <c r="E285" s="615"/>
      <c r="F285" s="33"/>
      <c r="G285" s="33"/>
      <c r="H285" s="33"/>
      <c r="I285" s="182"/>
      <c r="J285" s="33"/>
      <c r="K285" s="182"/>
      <c r="L285" s="33"/>
      <c r="M285" s="57"/>
      <c r="N285" s="57"/>
    </row>
    <row r="286" spans="1:14" ht="13.8">
      <c r="A286" s="61"/>
      <c r="B286" s="253"/>
      <c r="C286" s="57"/>
      <c r="E286" s="615"/>
      <c r="F286" s="33"/>
      <c r="G286" s="33"/>
      <c r="H286" s="33"/>
      <c r="I286" s="182"/>
      <c r="J286" s="33"/>
      <c r="K286" s="182"/>
      <c r="L286" s="33"/>
      <c r="M286" s="57"/>
      <c r="N286" s="57"/>
    </row>
    <row r="287" spans="1:14" ht="13.8">
      <c r="A287" s="61"/>
      <c r="B287" s="253"/>
      <c r="C287" s="57"/>
      <c r="E287" s="615"/>
      <c r="F287" s="33"/>
      <c r="G287" s="33"/>
      <c r="H287" s="33"/>
      <c r="I287" s="182"/>
      <c r="J287" s="33"/>
      <c r="K287" s="182"/>
      <c r="L287" s="33"/>
      <c r="M287" s="57"/>
      <c r="N287" s="57"/>
    </row>
    <row r="288" spans="1:14" ht="13.8">
      <c r="A288" s="61"/>
      <c r="B288" s="253"/>
      <c r="C288" s="57"/>
      <c r="E288" s="615"/>
      <c r="F288" s="33"/>
      <c r="G288" s="33"/>
      <c r="H288" s="33"/>
      <c r="I288" s="182"/>
      <c r="J288" s="33"/>
      <c r="K288" s="182"/>
      <c r="L288" s="33"/>
      <c r="M288" s="57"/>
      <c r="N288" s="57"/>
    </row>
    <row r="289" spans="1:14" ht="13.8">
      <c r="A289" s="61"/>
      <c r="B289" s="253"/>
      <c r="C289" s="57"/>
      <c r="E289" s="615"/>
      <c r="F289" s="33"/>
      <c r="G289" s="33"/>
      <c r="H289" s="33"/>
      <c r="I289" s="182"/>
      <c r="J289" s="33"/>
      <c r="K289" s="182"/>
      <c r="L289" s="33"/>
      <c r="M289" s="57"/>
      <c r="N289" s="57"/>
    </row>
    <row r="290" spans="1:14" ht="13.8">
      <c r="A290" s="61"/>
      <c r="B290" s="253"/>
      <c r="C290" s="57"/>
      <c r="E290" s="615"/>
      <c r="F290" s="33"/>
      <c r="G290" s="33"/>
      <c r="H290" s="33"/>
      <c r="I290" s="182"/>
      <c r="J290" s="33"/>
      <c r="K290" s="182"/>
      <c r="L290" s="33"/>
      <c r="M290" s="57"/>
      <c r="N290" s="57"/>
    </row>
    <row r="291" spans="1:14" ht="13.8">
      <c r="A291" s="61"/>
      <c r="B291" s="253"/>
      <c r="C291" s="57"/>
      <c r="E291" s="615"/>
      <c r="F291" s="33"/>
      <c r="G291" s="33"/>
      <c r="H291" s="33"/>
      <c r="I291" s="182"/>
      <c r="J291" s="33"/>
      <c r="K291" s="182"/>
      <c r="L291" s="33"/>
      <c r="M291" s="57"/>
      <c r="N291" s="57"/>
    </row>
    <row r="292" spans="1:14" ht="13.8">
      <c r="A292" s="61"/>
      <c r="B292" s="253"/>
      <c r="C292" s="57"/>
      <c r="E292" s="615"/>
      <c r="F292" s="33"/>
      <c r="G292" s="33"/>
      <c r="H292" s="33"/>
      <c r="I292" s="182"/>
      <c r="J292" s="33"/>
      <c r="K292" s="182"/>
      <c r="L292" s="33"/>
      <c r="M292" s="57"/>
      <c r="N292" s="57"/>
    </row>
    <row r="293" spans="1:14" ht="13.8">
      <c r="A293" s="61"/>
      <c r="B293" s="253"/>
      <c r="C293" s="57"/>
      <c r="E293" s="615"/>
      <c r="F293" s="33"/>
      <c r="G293" s="33"/>
      <c r="H293" s="33"/>
      <c r="I293" s="182"/>
      <c r="J293" s="33"/>
      <c r="K293" s="182"/>
      <c r="L293" s="33"/>
      <c r="M293" s="57"/>
      <c r="N293" s="57"/>
    </row>
    <row r="294" spans="1:14" ht="13.8">
      <c r="A294" s="61"/>
      <c r="B294" s="253"/>
      <c r="C294" s="57"/>
      <c r="E294" s="615"/>
      <c r="F294" s="33"/>
      <c r="G294" s="33"/>
      <c r="H294" s="33"/>
      <c r="I294" s="182"/>
      <c r="J294" s="33"/>
      <c r="K294" s="182"/>
      <c r="L294" s="33"/>
      <c r="M294" s="57"/>
      <c r="N294" s="57"/>
    </row>
    <row r="295" spans="1:14" ht="13.8">
      <c r="A295" s="61"/>
      <c r="B295" s="253"/>
      <c r="C295" s="57"/>
      <c r="E295" s="615"/>
      <c r="F295" s="33"/>
      <c r="G295" s="33"/>
      <c r="H295" s="33"/>
      <c r="I295" s="182"/>
      <c r="J295" s="33"/>
      <c r="K295" s="182"/>
      <c r="L295" s="33"/>
      <c r="M295" s="57"/>
      <c r="N295" s="57"/>
    </row>
    <row r="296" spans="1:14" ht="13.8">
      <c r="A296" s="61"/>
      <c r="B296" s="253"/>
      <c r="C296" s="57"/>
      <c r="E296" s="615"/>
      <c r="F296" s="33"/>
      <c r="G296" s="33"/>
      <c r="H296" s="33"/>
      <c r="I296" s="182"/>
      <c r="J296" s="33"/>
      <c r="K296" s="182"/>
      <c r="L296" s="33"/>
      <c r="M296" s="57"/>
      <c r="N296" s="57"/>
    </row>
    <row r="297" spans="1:14" ht="13.8">
      <c r="A297" s="61"/>
      <c r="B297" s="253"/>
      <c r="C297" s="57"/>
      <c r="E297" s="615"/>
      <c r="F297" s="33"/>
      <c r="G297" s="33"/>
      <c r="H297" s="33"/>
      <c r="I297" s="182"/>
      <c r="J297" s="33"/>
      <c r="K297" s="182"/>
      <c r="L297" s="33"/>
      <c r="M297" s="57"/>
      <c r="N297" s="57"/>
    </row>
    <row r="298" spans="1:14" ht="13.8">
      <c r="A298" s="61"/>
      <c r="B298" s="253"/>
      <c r="C298" s="57"/>
      <c r="E298" s="615"/>
      <c r="F298" s="33"/>
      <c r="G298" s="33"/>
      <c r="H298" s="33"/>
      <c r="I298" s="182"/>
      <c r="J298" s="33"/>
      <c r="K298" s="182"/>
      <c r="L298" s="33"/>
      <c r="M298" s="57"/>
      <c r="N298" s="57"/>
    </row>
    <row r="299" spans="1:14" ht="13.8">
      <c r="A299" s="61"/>
      <c r="B299" s="253"/>
      <c r="C299" s="57"/>
      <c r="E299" s="615"/>
      <c r="F299" s="33"/>
      <c r="G299" s="33"/>
      <c r="H299" s="33"/>
      <c r="I299" s="182"/>
      <c r="J299" s="33"/>
      <c r="K299" s="182"/>
      <c r="L299" s="33"/>
      <c r="M299" s="57"/>
      <c r="N299" s="57"/>
    </row>
    <row r="300" spans="1:14" ht="13.8">
      <c r="A300" s="61"/>
      <c r="B300" s="253"/>
      <c r="C300" s="57"/>
      <c r="E300" s="615"/>
      <c r="F300" s="33"/>
      <c r="G300" s="33"/>
      <c r="H300" s="33"/>
      <c r="I300" s="182"/>
      <c r="J300" s="33"/>
      <c r="K300" s="182"/>
      <c r="L300" s="33"/>
      <c r="M300" s="57"/>
      <c r="N300" s="57"/>
    </row>
    <row r="301" spans="1:14" ht="13.8">
      <c r="A301" s="61"/>
      <c r="B301" s="253"/>
      <c r="C301" s="57"/>
      <c r="M301" s="57"/>
      <c r="N301" s="57"/>
    </row>
    <row r="302" spans="1:14" ht="13.8">
      <c r="A302" s="61"/>
      <c r="B302" s="253"/>
      <c r="C302" s="57"/>
      <c r="E302" s="61"/>
      <c r="I302" s="57"/>
      <c r="K302" s="57"/>
      <c r="M302" s="57"/>
      <c r="N302" s="57"/>
    </row>
    <row r="303" spans="1:14" ht="13.8">
      <c r="A303" s="61"/>
      <c r="B303" s="253"/>
      <c r="C303" s="57"/>
      <c r="E303" s="61"/>
      <c r="I303" s="57"/>
      <c r="K303" s="57"/>
      <c r="M303" s="57"/>
      <c r="N303" s="57"/>
    </row>
    <row r="304" spans="1:14" ht="13.8">
      <c r="A304" s="61"/>
      <c r="B304" s="253"/>
      <c r="C304" s="57"/>
      <c r="E304" s="61"/>
      <c r="I304" s="57"/>
      <c r="K304" s="57"/>
      <c r="M304" s="57"/>
      <c r="N304" s="57"/>
    </row>
    <row r="305" spans="1:14" ht="13.8">
      <c r="A305" s="61"/>
      <c r="B305" s="253"/>
      <c r="C305" s="57"/>
      <c r="E305" s="61"/>
      <c r="I305" s="57"/>
      <c r="K305" s="57"/>
      <c r="M305" s="57"/>
      <c r="N305" s="57"/>
    </row>
    <row r="306" spans="1:14" ht="13.8">
      <c r="A306" s="61"/>
      <c r="B306" s="253"/>
      <c r="C306" s="57"/>
      <c r="E306" s="61"/>
      <c r="I306" s="57"/>
      <c r="K306" s="57"/>
      <c r="M306" s="57"/>
      <c r="N306" s="57"/>
    </row>
    <row r="307" spans="1:14" ht="13.8">
      <c r="A307" s="61"/>
      <c r="B307" s="253"/>
      <c r="C307" s="57"/>
      <c r="E307" s="61"/>
      <c r="I307" s="57"/>
      <c r="K307" s="57"/>
      <c r="M307" s="57"/>
      <c r="N307" s="57"/>
    </row>
    <row r="308" spans="1:14" ht="13.8">
      <c r="A308" s="61"/>
      <c r="B308" s="253"/>
      <c r="C308" s="57"/>
      <c r="E308" s="61"/>
      <c r="I308" s="57"/>
      <c r="K308" s="57"/>
      <c r="M308" s="57"/>
      <c r="N308" s="57"/>
    </row>
    <row r="309" spans="1:14" ht="13.8">
      <c r="A309" s="61"/>
      <c r="B309" s="253"/>
      <c r="C309" s="57"/>
      <c r="E309" s="61"/>
      <c r="I309" s="57"/>
      <c r="K309" s="57"/>
      <c r="M309" s="57"/>
      <c r="N309" s="57"/>
    </row>
    <row r="310" spans="1:14" ht="13.8">
      <c r="A310" s="61"/>
      <c r="B310" s="253"/>
      <c r="C310" s="57"/>
      <c r="E310" s="61"/>
      <c r="I310" s="57"/>
      <c r="K310" s="57"/>
      <c r="M310" s="57"/>
      <c r="N310" s="57"/>
    </row>
    <row r="311" spans="1:14" ht="13.8">
      <c r="A311" s="61"/>
      <c r="B311" s="253"/>
      <c r="C311" s="57"/>
      <c r="E311" s="61"/>
      <c r="I311" s="57"/>
      <c r="K311" s="57"/>
      <c r="M311" s="57"/>
      <c r="N311" s="57"/>
    </row>
    <row r="312" spans="1:14" ht="13.8">
      <c r="A312" s="61"/>
      <c r="B312" s="253"/>
      <c r="C312" s="57"/>
      <c r="E312" s="61"/>
      <c r="I312" s="57"/>
      <c r="K312" s="57"/>
      <c r="M312" s="57"/>
      <c r="N312" s="57"/>
    </row>
    <row r="313" spans="1:14" ht="13.8">
      <c r="A313" s="61"/>
      <c r="B313" s="253"/>
      <c r="C313" s="57"/>
      <c r="E313" s="61"/>
      <c r="I313" s="57"/>
      <c r="K313" s="57"/>
      <c r="M313" s="57"/>
      <c r="N313" s="57"/>
    </row>
    <row r="314" spans="1:14" ht="13.8">
      <c r="A314" s="61"/>
      <c r="B314" s="253"/>
      <c r="C314" s="57"/>
      <c r="E314" s="61"/>
      <c r="I314" s="57"/>
      <c r="K314" s="57"/>
      <c r="M314" s="57"/>
      <c r="N314" s="57"/>
    </row>
    <row r="315" spans="1:14" ht="13.8">
      <c r="A315" s="61"/>
      <c r="B315" s="253"/>
      <c r="C315" s="57"/>
      <c r="E315" s="61"/>
      <c r="I315" s="57"/>
      <c r="K315" s="57"/>
      <c r="M315" s="57"/>
      <c r="N315" s="57"/>
    </row>
    <row r="316" spans="1:14" ht="13.8">
      <c r="A316" s="61"/>
      <c r="B316" s="253"/>
      <c r="C316" s="57"/>
      <c r="E316" s="61"/>
      <c r="I316" s="57"/>
      <c r="K316" s="57"/>
      <c r="M316" s="57"/>
      <c r="N316" s="57"/>
    </row>
    <row r="317" spans="1:14" ht="13.8">
      <c r="A317" s="61"/>
      <c r="B317" s="253"/>
      <c r="C317" s="57"/>
      <c r="E317" s="61"/>
      <c r="I317" s="57"/>
      <c r="K317" s="57"/>
      <c r="M317" s="57"/>
      <c r="N317" s="57"/>
    </row>
    <row r="318" spans="1:14" ht="13.8">
      <c r="A318" s="61"/>
      <c r="B318" s="253"/>
      <c r="C318" s="57"/>
      <c r="E318" s="61"/>
      <c r="I318" s="57"/>
      <c r="K318" s="57"/>
      <c r="M318" s="57"/>
      <c r="N318" s="57"/>
    </row>
    <row r="319" spans="1:14" ht="13.8">
      <c r="A319" s="61"/>
      <c r="B319" s="253"/>
      <c r="C319" s="57"/>
      <c r="E319" s="61"/>
      <c r="I319" s="57"/>
      <c r="K319" s="57"/>
      <c r="M319" s="57"/>
      <c r="N319" s="57"/>
    </row>
    <row r="320" spans="1:14" ht="13.8">
      <c r="A320" s="61"/>
      <c r="B320" s="253"/>
      <c r="C320" s="57"/>
      <c r="E320" s="61"/>
      <c r="I320" s="57"/>
      <c r="K320" s="57"/>
      <c r="M320" s="57"/>
      <c r="N320" s="57"/>
    </row>
    <row r="321" spans="1:14" ht="13.8">
      <c r="A321" s="61"/>
      <c r="B321" s="253"/>
      <c r="C321" s="57"/>
      <c r="E321" s="61"/>
      <c r="I321" s="57"/>
      <c r="K321" s="57"/>
      <c r="M321" s="57"/>
      <c r="N321" s="57"/>
    </row>
    <row r="322" spans="1:14" ht="13.8">
      <c r="A322" s="61"/>
      <c r="B322" s="253"/>
      <c r="C322" s="57"/>
      <c r="E322" s="61"/>
      <c r="I322" s="57"/>
      <c r="K322" s="57"/>
      <c r="M322" s="57"/>
      <c r="N322" s="57"/>
    </row>
    <row r="323" spans="1:14" ht="13.8">
      <c r="A323" s="61"/>
      <c r="B323" s="253"/>
      <c r="C323" s="57"/>
      <c r="E323" s="61"/>
      <c r="I323" s="57"/>
      <c r="K323" s="57"/>
      <c r="M323" s="57"/>
      <c r="N323" s="57"/>
    </row>
    <row r="324" spans="1:14" ht="13.8">
      <c r="A324" s="61"/>
      <c r="B324" s="253"/>
      <c r="C324" s="57"/>
      <c r="E324" s="61"/>
      <c r="I324" s="57"/>
      <c r="K324" s="57"/>
      <c r="M324" s="57"/>
      <c r="N324" s="57"/>
    </row>
    <row r="325" spans="1:14" ht="13.8">
      <c r="A325" s="61"/>
      <c r="B325" s="253"/>
      <c r="C325" s="57"/>
      <c r="E325" s="61"/>
      <c r="I325" s="57"/>
      <c r="K325" s="57"/>
      <c r="M325" s="57"/>
      <c r="N325" s="57"/>
    </row>
    <row r="326" spans="1:14" ht="13.8">
      <c r="A326" s="61"/>
      <c r="B326" s="253"/>
      <c r="C326" s="57"/>
      <c r="E326" s="61"/>
      <c r="I326" s="57"/>
      <c r="K326" s="57"/>
      <c r="M326" s="57"/>
      <c r="N326" s="57"/>
    </row>
    <row r="327" spans="1:14" ht="13.8">
      <c r="A327" s="61"/>
      <c r="B327" s="253"/>
      <c r="C327" s="57"/>
      <c r="E327" s="61"/>
      <c r="I327" s="57"/>
      <c r="K327" s="57"/>
      <c r="M327" s="57"/>
      <c r="N327" s="57"/>
    </row>
    <row r="328" spans="1:14" ht="13.8">
      <c r="A328" s="61"/>
      <c r="B328" s="253"/>
      <c r="C328" s="57"/>
      <c r="E328" s="61"/>
      <c r="I328" s="57"/>
      <c r="K328" s="57"/>
      <c r="M328" s="57"/>
      <c r="N328" s="57"/>
    </row>
    <row r="329" spans="1:14" ht="13.8">
      <c r="A329" s="61"/>
      <c r="B329" s="253"/>
      <c r="C329" s="57"/>
      <c r="E329" s="61"/>
      <c r="I329" s="57"/>
      <c r="K329" s="57"/>
      <c r="M329" s="57"/>
      <c r="N329" s="57"/>
    </row>
    <row r="330" spans="1:14" ht="13.8">
      <c r="A330" s="61"/>
      <c r="B330" s="253"/>
      <c r="C330" s="57"/>
      <c r="E330" s="61"/>
      <c r="I330" s="57"/>
      <c r="K330" s="57"/>
      <c r="M330" s="57"/>
      <c r="N330" s="57"/>
    </row>
    <row r="331" spans="1:14" ht="13.8">
      <c r="A331" s="61"/>
      <c r="B331" s="253"/>
      <c r="C331" s="57"/>
      <c r="E331" s="61"/>
      <c r="I331" s="57"/>
      <c r="K331" s="57"/>
      <c r="M331" s="57"/>
      <c r="N331" s="57"/>
    </row>
    <row r="332" spans="1:14" ht="13.8">
      <c r="A332" s="61"/>
      <c r="B332" s="253"/>
      <c r="C332" s="57"/>
      <c r="E332" s="61"/>
      <c r="I332" s="57"/>
      <c r="K332" s="57"/>
      <c r="M332" s="57"/>
      <c r="N332" s="57"/>
    </row>
    <row r="333" spans="1:14" ht="13.8">
      <c r="A333" s="61"/>
      <c r="B333" s="253"/>
      <c r="C333" s="57"/>
      <c r="E333" s="61"/>
      <c r="I333" s="57"/>
      <c r="K333" s="57"/>
      <c r="M333" s="57"/>
      <c r="N333" s="57"/>
    </row>
    <row r="334" spans="1:14" ht="13.8">
      <c r="A334" s="61"/>
      <c r="B334" s="253"/>
      <c r="C334" s="57"/>
      <c r="E334" s="61"/>
      <c r="I334" s="57"/>
      <c r="K334" s="57"/>
      <c r="M334" s="57"/>
      <c r="N334" s="57"/>
    </row>
    <row r="335" spans="1:14" ht="13.8">
      <c r="A335" s="61"/>
      <c r="B335" s="253"/>
      <c r="C335" s="57"/>
      <c r="E335" s="61"/>
      <c r="I335" s="57"/>
      <c r="K335" s="57"/>
      <c r="M335" s="57"/>
      <c r="N335" s="57"/>
    </row>
    <row r="336" spans="1:14" ht="13.8">
      <c r="A336" s="61"/>
      <c r="B336" s="253"/>
      <c r="C336" s="57"/>
      <c r="E336" s="61"/>
      <c r="I336" s="57"/>
      <c r="K336" s="57"/>
      <c r="M336" s="57"/>
      <c r="N336" s="57"/>
    </row>
    <row r="337" spans="1:14" ht="13.8">
      <c r="A337" s="61"/>
      <c r="B337" s="253"/>
      <c r="C337" s="57"/>
      <c r="E337" s="61"/>
      <c r="I337" s="57"/>
      <c r="K337" s="57"/>
      <c r="M337" s="57"/>
      <c r="N337" s="57"/>
    </row>
    <row r="338" spans="1:14" ht="13.8">
      <c r="A338" s="61"/>
      <c r="B338" s="253"/>
      <c r="C338" s="57"/>
      <c r="E338" s="61"/>
      <c r="I338" s="57"/>
      <c r="K338" s="57"/>
      <c r="M338" s="57"/>
      <c r="N338" s="57"/>
    </row>
    <row r="339" spans="1:14" ht="13.8">
      <c r="A339" s="61"/>
      <c r="B339" s="253"/>
      <c r="C339" s="57"/>
      <c r="E339" s="61"/>
      <c r="I339" s="57"/>
      <c r="K339" s="57"/>
      <c r="M339" s="57"/>
      <c r="N339" s="57"/>
    </row>
    <row r="340" spans="1:14" ht="13.8">
      <c r="A340" s="61"/>
      <c r="B340" s="253"/>
      <c r="C340" s="57"/>
      <c r="E340" s="61"/>
      <c r="I340" s="57"/>
      <c r="K340" s="57"/>
      <c r="M340" s="57"/>
      <c r="N340" s="57"/>
    </row>
    <row r="341" spans="1:14" ht="13.8">
      <c r="A341" s="61"/>
      <c r="B341" s="253"/>
      <c r="C341" s="57"/>
      <c r="E341" s="61"/>
      <c r="I341" s="57"/>
      <c r="K341" s="57"/>
      <c r="M341" s="57"/>
      <c r="N341" s="57"/>
    </row>
    <row r="342" spans="1:14" ht="13.8">
      <c r="A342" s="61"/>
      <c r="B342" s="253"/>
      <c r="C342" s="57"/>
      <c r="E342" s="61"/>
      <c r="I342" s="57"/>
      <c r="K342" s="57"/>
      <c r="M342" s="57"/>
      <c r="N342" s="57"/>
    </row>
    <row r="343" spans="1:14" ht="13.8">
      <c r="A343" s="61"/>
      <c r="B343" s="253"/>
      <c r="C343" s="57"/>
      <c r="E343" s="61"/>
      <c r="I343" s="57"/>
      <c r="K343" s="57"/>
      <c r="M343" s="57"/>
      <c r="N343" s="57"/>
    </row>
    <row r="344" spans="1:14" ht="13.8">
      <c r="A344" s="61"/>
      <c r="B344" s="253"/>
      <c r="C344" s="57"/>
      <c r="E344" s="61"/>
      <c r="I344" s="57"/>
      <c r="K344" s="57"/>
      <c r="M344" s="57"/>
      <c r="N344" s="57"/>
    </row>
    <row r="345" spans="1:14" ht="13.8">
      <c r="A345" s="61"/>
      <c r="B345" s="253"/>
      <c r="C345" s="57"/>
      <c r="E345" s="61"/>
      <c r="I345" s="57"/>
      <c r="K345" s="57"/>
      <c r="M345" s="57"/>
      <c r="N345" s="57"/>
    </row>
    <row r="346" spans="1:14" ht="13.8">
      <c r="A346" s="61"/>
      <c r="B346" s="253"/>
      <c r="C346" s="57"/>
      <c r="E346" s="61"/>
      <c r="I346" s="57"/>
      <c r="K346" s="57"/>
      <c r="M346" s="57"/>
      <c r="N346" s="57"/>
    </row>
    <row r="347" spans="1:14" ht="13.8">
      <c r="A347" s="61"/>
      <c r="B347" s="253"/>
      <c r="C347" s="57"/>
      <c r="E347" s="61"/>
      <c r="I347" s="57"/>
      <c r="K347" s="57"/>
      <c r="M347" s="57"/>
      <c r="N347" s="57"/>
    </row>
    <row r="348" spans="1:14" ht="13.8">
      <c r="A348" s="61"/>
      <c r="B348" s="253"/>
      <c r="C348" s="57"/>
      <c r="E348" s="61"/>
      <c r="I348" s="57"/>
      <c r="K348" s="57"/>
      <c r="M348" s="57"/>
      <c r="N348" s="57"/>
    </row>
    <row r="349" spans="1:14" ht="13.8">
      <c r="A349" s="61"/>
      <c r="B349" s="253"/>
      <c r="C349" s="57"/>
      <c r="E349" s="61"/>
      <c r="I349" s="57"/>
      <c r="K349" s="57"/>
      <c r="M349" s="57"/>
      <c r="N349" s="57"/>
    </row>
    <row r="350" spans="1:14">
      <c r="M350" s="57"/>
      <c r="N350" s="57"/>
    </row>
    <row r="351" spans="1:14">
      <c r="M351" s="57"/>
      <c r="N351" s="57"/>
    </row>
    <row r="352" spans="1:14">
      <c r="M352" s="57"/>
      <c r="N352" s="57"/>
    </row>
    <row r="353" spans="1:14">
      <c r="M353" s="57"/>
      <c r="N353" s="57"/>
    </row>
    <row r="354" spans="1:14">
      <c r="A354" s="61"/>
      <c r="E354" s="61"/>
      <c r="I354" s="57"/>
      <c r="K354" s="57"/>
      <c r="M354" s="57"/>
      <c r="N354" s="57"/>
    </row>
    <row r="355" spans="1:14">
      <c r="A355" s="61"/>
      <c r="E355" s="61"/>
      <c r="I355" s="57"/>
      <c r="K355" s="57"/>
      <c r="M355" s="57"/>
      <c r="N355" s="57"/>
    </row>
    <row r="356" spans="1:14">
      <c r="A356" s="61"/>
      <c r="E356" s="61"/>
      <c r="I356" s="57"/>
      <c r="K356" s="57"/>
      <c r="M356" s="57"/>
      <c r="N356" s="57"/>
    </row>
    <row r="357" spans="1:14">
      <c r="A357" s="61"/>
      <c r="E357" s="61"/>
      <c r="I357" s="57"/>
      <c r="K357" s="57"/>
      <c r="M357" s="57"/>
      <c r="N357" s="57"/>
    </row>
    <row r="358" spans="1:14">
      <c r="A358" s="61"/>
      <c r="E358" s="61"/>
      <c r="I358" s="57"/>
      <c r="K358" s="57"/>
      <c r="M358" s="57"/>
      <c r="N358" s="57"/>
    </row>
    <row r="359" spans="1:14">
      <c r="A359" s="61"/>
      <c r="E359" s="61"/>
      <c r="I359" s="57"/>
      <c r="K359" s="57"/>
      <c r="M359" s="57"/>
      <c r="N359" s="57"/>
    </row>
    <row r="360" spans="1:14">
      <c r="A360" s="61"/>
      <c r="E360" s="61"/>
      <c r="I360" s="57"/>
      <c r="K360" s="57"/>
      <c r="M360" s="57"/>
      <c r="N360" s="57"/>
    </row>
    <row r="361" spans="1:14">
      <c r="A361" s="61"/>
      <c r="E361" s="61"/>
      <c r="I361" s="57"/>
      <c r="K361" s="57"/>
      <c r="M361" s="57"/>
      <c r="N361" s="57"/>
    </row>
    <row r="362" spans="1:14">
      <c r="A362" s="61"/>
      <c r="E362" s="61"/>
      <c r="I362" s="57"/>
      <c r="K362" s="57"/>
      <c r="M362" s="57"/>
      <c r="N362" s="57"/>
    </row>
    <row r="363" spans="1:14">
      <c r="A363" s="61"/>
      <c r="E363" s="61"/>
      <c r="I363" s="57"/>
      <c r="K363" s="57"/>
      <c r="M363" s="57"/>
      <c r="N363" s="57"/>
    </row>
    <row r="364" spans="1:14">
      <c r="A364" s="61"/>
      <c r="E364" s="61"/>
      <c r="I364" s="57"/>
      <c r="K364" s="57"/>
      <c r="M364" s="57"/>
      <c r="N364" s="57"/>
    </row>
    <row r="365" spans="1:14">
      <c r="A365" s="61"/>
      <c r="E365" s="61"/>
      <c r="I365" s="57"/>
      <c r="K365" s="57"/>
      <c r="M365" s="57"/>
      <c r="N365" s="57"/>
    </row>
    <row r="366" spans="1:14">
      <c r="A366" s="61"/>
      <c r="E366" s="61"/>
      <c r="I366" s="57"/>
      <c r="K366" s="57"/>
      <c r="M366" s="57"/>
      <c r="N366" s="57"/>
    </row>
    <row r="367" spans="1:14">
      <c r="A367" s="61"/>
      <c r="E367" s="61"/>
      <c r="I367" s="57"/>
      <c r="K367" s="57"/>
      <c r="M367" s="57"/>
      <c r="N367" s="57"/>
    </row>
    <row r="368" spans="1:14">
      <c r="A368" s="61"/>
      <c r="E368" s="61"/>
      <c r="I368" s="57"/>
      <c r="K368" s="57"/>
      <c r="M368" s="57"/>
      <c r="N368" s="57"/>
    </row>
    <row r="369" spans="1:14">
      <c r="A369" s="61"/>
      <c r="E369" s="61"/>
      <c r="I369" s="57"/>
      <c r="K369" s="57"/>
      <c r="M369" s="57"/>
      <c r="N369" s="57"/>
    </row>
    <row r="370" spans="1:14">
      <c r="A370" s="61"/>
      <c r="E370" s="61"/>
      <c r="I370" s="57"/>
      <c r="K370" s="57"/>
      <c r="M370" s="57"/>
      <c r="N370" s="57"/>
    </row>
    <row r="371" spans="1:14">
      <c r="A371" s="61"/>
      <c r="E371" s="61"/>
      <c r="I371" s="57"/>
      <c r="K371" s="57"/>
      <c r="M371" s="57"/>
      <c r="N371" s="57"/>
    </row>
    <row r="372" spans="1:14">
      <c r="A372" s="61"/>
      <c r="E372" s="61"/>
      <c r="I372" s="57"/>
      <c r="K372" s="57"/>
      <c r="M372" s="57"/>
      <c r="N372" s="57"/>
    </row>
    <row r="373" spans="1:14">
      <c r="A373" s="61"/>
      <c r="E373" s="61"/>
      <c r="I373" s="57"/>
      <c r="K373" s="57"/>
      <c r="M373" s="57"/>
      <c r="N373" s="57"/>
    </row>
    <row r="374" spans="1:14">
      <c r="A374" s="61"/>
      <c r="E374" s="61"/>
      <c r="I374" s="57"/>
      <c r="K374" s="57"/>
      <c r="M374" s="57"/>
      <c r="N374" s="57"/>
    </row>
    <row r="375" spans="1:14">
      <c r="A375" s="61"/>
      <c r="E375" s="61"/>
      <c r="I375" s="57"/>
      <c r="K375" s="57"/>
      <c r="M375" s="57"/>
      <c r="N375" s="57"/>
    </row>
    <row r="376" spans="1:14">
      <c r="A376" s="61"/>
      <c r="E376" s="61"/>
      <c r="I376" s="57"/>
      <c r="K376" s="57"/>
      <c r="M376" s="57"/>
      <c r="N376" s="57"/>
    </row>
    <row r="380" spans="1:14">
      <c r="A380" s="61"/>
      <c r="E380" s="61"/>
      <c r="I380" s="57"/>
      <c r="K380" s="57"/>
      <c r="M380" s="57"/>
      <c r="N380" s="57"/>
    </row>
    <row r="381" spans="1:14">
      <c r="A381" s="61"/>
      <c r="E381" s="61"/>
      <c r="I381" s="57"/>
      <c r="K381" s="57"/>
      <c r="M381" s="57"/>
      <c r="N381" s="57"/>
    </row>
    <row r="382" spans="1:14">
      <c r="A382" s="61"/>
      <c r="E382" s="61"/>
      <c r="I382" s="57"/>
      <c r="K382" s="57"/>
      <c r="M382" s="57"/>
      <c r="N382" s="57"/>
    </row>
    <row r="383" spans="1:14">
      <c r="A383" s="61"/>
      <c r="E383" s="61"/>
      <c r="I383" s="57"/>
      <c r="K383" s="57"/>
      <c r="M383" s="57"/>
      <c r="N383" s="57"/>
    </row>
    <row r="384" spans="1:14">
      <c r="A384" s="61"/>
      <c r="E384" s="61"/>
      <c r="I384" s="57"/>
      <c r="K384" s="57"/>
      <c r="M384" s="57"/>
      <c r="N384" s="57"/>
    </row>
    <row r="385" spans="1:14">
      <c r="A385" s="61"/>
      <c r="E385" s="61"/>
      <c r="I385" s="57"/>
      <c r="K385" s="57"/>
      <c r="M385" s="57"/>
      <c r="N385" s="57"/>
    </row>
    <row r="399" spans="1:14">
      <c r="A399" s="46"/>
      <c r="B399" s="321"/>
      <c r="D399" s="53"/>
      <c r="E399" s="46"/>
      <c r="F399" s="49"/>
      <c r="G399" s="49"/>
      <c r="H399" s="49"/>
      <c r="I399" s="86"/>
      <c r="J399" s="49"/>
      <c r="K399" s="86"/>
      <c r="L399" s="49"/>
      <c r="M399" s="36"/>
      <c r="N399" s="57"/>
    </row>
    <row r="400" spans="1:14">
      <c r="A400" s="46"/>
      <c r="B400" s="321"/>
      <c r="D400" s="53"/>
      <c r="E400" s="46"/>
      <c r="F400" s="49"/>
      <c r="G400" s="49"/>
      <c r="H400" s="49"/>
      <c r="I400" s="86"/>
      <c r="J400" s="49"/>
      <c r="K400" s="86"/>
      <c r="L400" s="49"/>
      <c r="M400" s="36"/>
      <c r="N400" s="57"/>
    </row>
    <row r="401" spans="1:14">
      <c r="A401" s="46"/>
      <c r="B401" s="321"/>
      <c r="D401" s="53"/>
      <c r="E401" s="46"/>
      <c r="F401" s="49"/>
      <c r="G401" s="49"/>
      <c r="H401" s="49"/>
      <c r="I401" s="86"/>
      <c r="J401" s="49"/>
      <c r="K401" s="86"/>
      <c r="L401" s="49"/>
      <c r="M401" s="36"/>
      <c r="N401" s="57"/>
    </row>
    <row r="402" spans="1:14">
      <c r="A402" s="46"/>
      <c r="B402" s="321"/>
      <c r="D402" s="53"/>
      <c r="E402" s="46"/>
      <c r="F402" s="49"/>
      <c r="G402" s="49"/>
      <c r="H402" s="49"/>
      <c r="I402" s="86"/>
      <c r="J402" s="49"/>
      <c r="K402" s="86"/>
      <c r="L402" s="49"/>
      <c r="M402" s="36"/>
      <c r="N402" s="57"/>
    </row>
    <row r="403" spans="1:14">
      <c r="A403" s="46"/>
      <c r="B403" s="321"/>
      <c r="D403" s="53"/>
      <c r="E403" s="46"/>
      <c r="F403" s="49"/>
      <c r="G403" s="49"/>
      <c r="H403" s="49"/>
      <c r="I403" s="86"/>
      <c r="J403" s="49"/>
      <c r="K403" s="86"/>
      <c r="L403" s="49"/>
      <c r="M403" s="36"/>
      <c r="N403" s="57"/>
    </row>
    <row r="406" spans="1:14">
      <c r="A406" s="46"/>
      <c r="B406" s="321"/>
      <c r="D406" s="53"/>
      <c r="E406" s="46"/>
      <c r="F406" s="49"/>
      <c r="G406" s="49"/>
      <c r="H406" s="49"/>
      <c r="I406" s="86"/>
      <c r="J406" s="49"/>
      <c r="K406" s="86"/>
      <c r="L406" s="49"/>
      <c r="M406" s="36"/>
      <c r="N406" s="57"/>
    </row>
    <row r="407" spans="1:14">
      <c r="A407" s="46"/>
      <c r="B407" s="321"/>
      <c r="D407" s="53"/>
      <c r="E407" s="46"/>
      <c r="F407" s="49"/>
      <c r="G407" s="49"/>
      <c r="H407" s="49"/>
      <c r="I407" s="86"/>
      <c r="J407" s="49"/>
      <c r="K407" s="86"/>
      <c r="L407" s="49"/>
      <c r="M407" s="36"/>
      <c r="N407" s="57"/>
    </row>
    <row r="408" spans="1:14">
      <c r="A408" s="46"/>
      <c r="B408" s="321"/>
      <c r="D408" s="53"/>
      <c r="E408" s="46"/>
      <c r="F408" s="49"/>
      <c r="G408" s="49"/>
      <c r="H408" s="49"/>
      <c r="I408" s="86"/>
      <c r="J408" s="49"/>
      <c r="K408" s="86"/>
      <c r="L408" s="49"/>
      <c r="M408" s="36"/>
      <c r="N408" s="57"/>
    </row>
    <row r="409" spans="1:14">
      <c r="A409" s="46"/>
      <c r="B409" s="321"/>
      <c r="D409" s="53"/>
      <c r="E409" s="46"/>
      <c r="F409" s="49"/>
      <c r="G409" s="49"/>
      <c r="H409" s="49"/>
      <c r="I409" s="86"/>
      <c r="J409" s="49"/>
      <c r="K409" s="86"/>
      <c r="L409" s="49"/>
      <c r="M409" s="36"/>
      <c r="N409" s="57"/>
    </row>
    <row r="410" spans="1:14">
      <c r="A410" s="46"/>
      <c r="B410" s="321"/>
      <c r="D410" s="53"/>
      <c r="E410" s="46"/>
      <c r="F410" s="49"/>
      <c r="G410" s="49"/>
      <c r="H410" s="49"/>
      <c r="I410" s="86"/>
      <c r="J410" s="49"/>
      <c r="K410" s="86"/>
      <c r="L410" s="49"/>
      <c r="M410" s="36"/>
      <c r="N410" s="57"/>
    </row>
    <row r="411" spans="1:14">
      <c r="A411" s="46"/>
      <c r="B411" s="321"/>
      <c r="D411" s="53"/>
      <c r="E411" s="46"/>
      <c r="F411" s="49"/>
      <c r="G411" s="49"/>
      <c r="H411" s="49"/>
      <c r="I411" s="86"/>
      <c r="J411" s="49"/>
      <c r="K411" s="86"/>
      <c r="L411" s="49"/>
      <c r="M411" s="36"/>
      <c r="N411" s="57"/>
    </row>
    <row r="412" spans="1:14">
      <c r="A412" s="46"/>
      <c r="B412" s="321"/>
      <c r="D412" s="53"/>
      <c r="E412" s="46"/>
      <c r="F412" s="49"/>
      <c r="G412" s="49"/>
      <c r="H412" s="49"/>
      <c r="I412" s="86"/>
      <c r="J412" s="49"/>
      <c r="K412" s="86"/>
      <c r="L412" s="49"/>
      <c r="M412" s="36"/>
      <c r="N412" s="57"/>
    </row>
    <row r="413" spans="1:14">
      <c r="A413" s="46"/>
      <c r="B413" s="321"/>
      <c r="D413" s="53"/>
      <c r="E413" s="46"/>
      <c r="F413" s="49"/>
      <c r="G413" s="49"/>
      <c r="H413" s="49"/>
      <c r="I413" s="86"/>
      <c r="J413" s="49"/>
      <c r="K413" s="86"/>
      <c r="L413" s="49"/>
      <c r="M413" s="36"/>
      <c r="N413" s="57"/>
    </row>
    <row r="414" spans="1:14">
      <c r="A414" s="46"/>
      <c r="B414" s="321"/>
      <c r="D414" s="53"/>
      <c r="E414" s="46"/>
      <c r="F414" s="49"/>
      <c r="G414" s="49"/>
      <c r="H414" s="49"/>
      <c r="I414" s="86"/>
      <c r="J414" s="49"/>
      <c r="K414" s="86"/>
      <c r="L414" s="49"/>
      <c r="M414" s="36"/>
      <c r="N414" s="57"/>
    </row>
    <row r="415" spans="1:14">
      <c r="A415" s="46"/>
      <c r="B415" s="321"/>
      <c r="D415" s="53"/>
      <c r="E415" s="46"/>
      <c r="F415" s="49"/>
      <c r="G415" s="49"/>
      <c r="H415" s="49"/>
      <c r="I415" s="86"/>
      <c r="J415" s="49"/>
      <c r="K415" s="86"/>
      <c r="L415" s="49"/>
      <c r="M415" s="36"/>
      <c r="N415" s="57"/>
    </row>
    <row r="416" spans="1:14">
      <c r="A416" s="46"/>
      <c r="B416" s="321"/>
      <c r="D416" s="53"/>
      <c r="E416" s="46"/>
      <c r="F416" s="49"/>
      <c r="G416" s="49"/>
      <c r="H416" s="49"/>
      <c r="I416" s="86"/>
      <c r="J416" s="49"/>
      <c r="K416" s="86"/>
      <c r="L416" s="49"/>
      <c r="M416" s="36"/>
      <c r="N416" s="57"/>
    </row>
    <row r="417" spans="1:14">
      <c r="A417" s="46"/>
      <c r="B417" s="321"/>
      <c r="D417" s="53"/>
      <c r="E417" s="46"/>
      <c r="F417" s="49"/>
      <c r="G417" s="49"/>
      <c r="H417" s="49"/>
      <c r="I417" s="86"/>
      <c r="J417" s="49"/>
      <c r="K417" s="86"/>
      <c r="L417" s="49"/>
      <c r="M417" s="36"/>
      <c r="N417" s="57"/>
    </row>
    <row r="418" spans="1:14">
      <c r="A418" s="46"/>
      <c r="B418" s="321"/>
      <c r="D418" s="53"/>
      <c r="E418" s="46"/>
      <c r="F418" s="49"/>
      <c r="G418" s="49"/>
      <c r="H418" s="49"/>
      <c r="I418" s="86"/>
      <c r="J418" s="49"/>
      <c r="K418" s="86"/>
      <c r="L418" s="49"/>
      <c r="M418" s="36"/>
      <c r="N418" s="57"/>
    </row>
    <row r="419" spans="1:14">
      <c r="A419" s="46"/>
      <c r="B419" s="321"/>
      <c r="D419" s="53"/>
      <c r="E419" s="46"/>
      <c r="F419" s="49"/>
      <c r="G419" s="49"/>
      <c r="H419" s="49"/>
      <c r="I419" s="86"/>
      <c r="J419" s="49"/>
      <c r="K419" s="86"/>
      <c r="L419" s="49"/>
      <c r="M419" s="36"/>
      <c r="N419" s="57"/>
    </row>
    <row r="420" spans="1:14">
      <c r="A420" s="46"/>
      <c r="B420" s="321"/>
      <c r="D420" s="53"/>
      <c r="E420" s="46"/>
      <c r="F420" s="49"/>
      <c r="G420" s="49"/>
      <c r="H420" s="49"/>
      <c r="I420" s="86"/>
      <c r="J420" s="49"/>
      <c r="K420" s="86"/>
      <c r="L420" s="49"/>
      <c r="M420" s="36"/>
      <c r="N420" s="57"/>
    </row>
    <row r="421" spans="1:14">
      <c r="A421" s="46"/>
      <c r="B421" s="321"/>
      <c r="D421" s="53"/>
      <c r="E421" s="46"/>
      <c r="F421" s="49"/>
      <c r="G421" s="49"/>
      <c r="H421" s="49"/>
      <c r="I421" s="86"/>
      <c r="J421" s="49"/>
      <c r="K421" s="86"/>
      <c r="L421" s="49"/>
      <c r="M421" s="36"/>
      <c r="N421" s="57"/>
    </row>
    <row r="422" spans="1:14">
      <c r="A422" s="46"/>
      <c r="B422" s="321"/>
      <c r="D422" s="53"/>
      <c r="E422" s="46"/>
      <c r="F422" s="49"/>
      <c r="G422" s="49"/>
      <c r="H422" s="49"/>
      <c r="I422" s="86"/>
      <c r="J422" s="49"/>
      <c r="K422" s="86"/>
      <c r="L422" s="49"/>
      <c r="M422" s="36"/>
      <c r="N422" s="57"/>
    </row>
    <row r="423" spans="1:14">
      <c r="A423" s="46"/>
      <c r="B423" s="321"/>
      <c r="D423" s="53"/>
      <c r="E423" s="46"/>
      <c r="F423" s="49"/>
      <c r="G423" s="49"/>
      <c r="H423" s="49"/>
      <c r="I423" s="86"/>
      <c r="J423" s="49"/>
      <c r="K423" s="86"/>
      <c r="L423" s="49"/>
      <c r="M423" s="36"/>
      <c r="N423" s="57"/>
    </row>
    <row r="424" spans="1:14">
      <c r="A424" s="46"/>
      <c r="B424" s="321"/>
      <c r="D424" s="53"/>
      <c r="E424" s="46"/>
      <c r="F424" s="49"/>
      <c r="G424" s="49"/>
      <c r="H424" s="49"/>
      <c r="I424" s="86"/>
      <c r="J424" s="49"/>
      <c r="K424" s="86"/>
      <c r="L424" s="49"/>
      <c r="M424" s="36"/>
      <c r="N424" s="57"/>
    </row>
    <row r="425" spans="1:14">
      <c r="A425" s="46"/>
      <c r="B425" s="321"/>
      <c r="D425" s="53"/>
      <c r="E425" s="46"/>
      <c r="F425" s="49"/>
      <c r="G425" s="49"/>
      <c r="H425" s="49"/>
      <c r="I425" s="86"/>
      <c r="J425" s="49"/>
      <c r="K425" s="86"/>
      <c r="L425" s="49"/>
      <c r="M425" s="36"/>
      <c r="N425" s="57"/>
    </row>
    <row r="426" spans="1:14">
      <c r="A426" s="46"/>
      <c r="B426" s="321"/>
      <c r="D426" s="53"/>
      <c r="E426" s="46"/>
      <c r="F426" s="49"/>
      <c r="G426" s="49"/>
      <c r="H426" s="49"/>
      <c r="I426" s="86"/>
      <c r="J426" s="49"/>
      <c r="K426" s="86"/>
      <c r="L426" s="49"/>
      <c r="M426" s="36"/>
      <c r="N426" s="57"/>
    </row>
    <row r="427" spans="1:14">
      <c r="A427" s="46"/>
      <c r="B427" s="321"/>
      <c r="D427" s="53"/>
      <c r="E427" s="46"/>
      <c r="F427" s="49"/>
      <c r="G427" s="49"/>
      <c r="H427" s="49"/>
      <c r="I427" s="86"/>
      <c r="J427" s="49"/>
      <c r="K427" s="86"/>
      <c r="L427" s="49"/>
      <c r="M427" s="36"/>
      <c r="N427" s="57"/>
    </row>
    <row r="428" spans="1:14">
      <c r="A428" s="46"/>
      <c r="B428" s="321"/>
      <c r="D428" s="53"/>
      <c r="E428" s="46"/>
      <c r="F428" s="49"/>
      <c r="G428" s="49"/>
      <c r="H428" s="49"/>
      <c r="I428" s="86"/>
      <c r="J428" s="49"/>
      <c r="K428" s="86"/>
      <c r="L428" s="49"/>
      <c r="M428" s="36"/>
      <c r="N428" s="57"/>
    </row>
    <row r="429" spans="1:14">
      <c r="A429" s="46"/>
      <c r="B429" s="321"/>
      <c r="D429" s="53"/>
      <c r="E429" s="46"/>
      <c r="F429" s="49"/>
      <c r="G429" s="49"/>
      <c r="H429" s="49"/>
      <c r="I429" s="86"/>
      <c r="J429" s="49"/>
      <c r="K429" s="86"/>
      <c r="L429" s="49"/>
      <c r="M429" s="36"/>
      <c r="N429" s="57"/>
    </row>
    <row r="430" spans="1:14">
      <c r="A430" s="46"/>
      <c r="B430" s="321"/>
      <c r="D430" s="53"/>
      <c r="E430" s="46"/>
      <c r="F430" s="49"/>
      <c r="G430" s="49"/>
      <c r="H430" s="49"/>
      <c r="I430" s="86"/>
      <c r="J430" s="49"/>
      <c r="K430" s="86"/>
      <c r="L430" s="49"/>
      <c r="M430" s="36"/>
      <c r="N430" s="57"/>
    </row>
    <row r="431" spans="1:14">
      <c r="A431" s="46"/>
      <c r="B431" s="321"/>
      <c r="D431" s="53"/>
      <c r="E431" s="46"/>
      <c r="F431" s="49"/>
      <c r="G431" s="49"/>
      <c r="H431" s="49"/>
      <c r="I431" s="86"/>
      <c r="J431" s="49"/>
      <c r="K431" s="86"/>
      <c r="L431" s="49"/>
      <c r="M431" s="36"/>
      <c r="N431" s="57"/>
    </row>
    <row r="432" spans="1:14">
      <c r="A432" s="46"/>
      <c r="B432" s="321"/>
      <c r="D432" s="53"/>
      <c r="E432" s="46"/>
      <c r="F432" s="49"/>
      <c r="G432" s="49"/>
      <c r="H432" s="49"/>
      <c r="I432" s="86"/>
      <c r="J432" s="49"/>
      <c r="K432" s="86"/>
      <c r="L432" s="49"/>
      <c r="M432" s="36"/>
      <c r="N432" s="57"/>
    </row>
    <row r="433" spans="1:14">
      <c r="A433" s="46"/>
      <c r="B433" s="321"/>
      <c r="D433" s="53"/>
      <c r="E433" s="46"/>
      <c r="F433" s="49"/>
      <c r="G433" s="49"/>
      <c r="H433" s="49"/>
      <c r="I433" s="86"/>
      <c r="J433" s="49"/>
      <c r="K433" s="86"/>
      <c r="L433" s="49"/>
      <c r="M433" s="36"/>
      <c r="N433" s="57"/>
    </row>
    <row r="434" spans="1:14">
      <c r="A434" s="46"/>
      <c r="B434" s="321"/>
      <c r="D434" s="53"/>
      <c r="E434" s="46"/>
      <c r="F434" s="49"/>
      <c r="G434" s="49"/>
      <c r="H434" s="49"/>
      <c r="I434" s="86"/>
      <c r="J434" s="49"/>
      <c r="K434" s="86"/>
      <c r="L434" s="49"/>
      <c r="M434" s="36"/>
      <c r="N434" s="57"/>
    </row>
    <row r="435" spans="1:14">
      <c r="A435" s="46"/>
      <c r="B435" s="321"/>
      <c r="D435" s="53"/>
      <c r="E435" s="46"/>
      <c r="F435" s="49"/>
      <c r="G435" s="49"/>
      <c r="H435" s="49"/>
      <c r="I435" s="86"/>
      <c r="J435" s="49"/>
      <c r="K435" s="86"/>
      <c r="L435" s="49"/>
      <c r="M435" s="36"/>
      <c r="N435" s="57"/>
    </row>
    <row r="436" spans="1:14">
      <c r="A436" s="46"/>
      <c r="B436" s="321"/>
      <c r="D436" s="53"/>
      <c r="E436" s="46"/>
      <c r="F436" s="49"/>
      <c r="G436" s="49"/>
      <c r="H436" s="49"/>
      <c r="I436" s="86"/>
      <c r="J436" s="49"/>
      <c r="K436" s="86"/>
      <c r="L436" s="49"/>
      <c r="M436" s="36"/>
      <c r="N436" s="57"/>
    </row>
    <row r="437" spans="1:14">
      <c r="A437" s="46"/>
      <c r="B437" s="321"/>
      <c r="D437" s="53"/>
      <c r="E437" s="46"/>
      <c r="F437" s="49"/>
      <c r="G437" s="49"/>
      <c r="H437" s="49"/>
      <c r="I437" s="86"/>
      <c r="J437" s="49"/>
      <c r="K437" s="86"/>
      <c r="L437" s="49"/>
      <c r="M437" s="36"/>
      <c r="N437" s="57"/>
    </row>
    <row r="438" spans="1:14">
      <c r="A438" s="46"/>
      <c r="B438" s="321"/>
      <c r="D438" s="53"/>
      <c r="E438" s="46"/>
      <c r="F438" s="49"/>
      <c r="G438" s="49"/>
      <c r="H438" s="49"/>
      <c r="I438" s="86"/>
      <c r="J438" s="49"/>
      <c r="K438" s="86"/>
      <c r="L438" s="49"/>
      <c r="M438" s="36"/>
      <c r="N438" s="57"/>
    </row>
    <row r="439" spans="1:14">
      <c r="A439" s="46"/>
      <c r="B439" s="321"/>
      <c r="D439" s="53"/>
      <c r="E439" s="46"/>
      <c r="F439" s="49"/>
      <c r="G439" s="49"/>
      <c r="H439" s="49"/>
      <c r="I439" s="86"/>
      <c r="J439" s="49"/>
      <c r="K439" s="86"/>
      <c r="L439" s="49"/>
      <c r="M439" s="36"/>
      <c r="N439" s="57"/>
    </row>
    <row r="440" spans="1:14">
      <c r="A440" s="46"/>
      <c r="B440" s="321"/>
      <c r="D440" s="53"/>
      <c r="E440" s="46"/>
      <c r="F440" s="49"/>
      <c r="G440" s="49"/>
      <c r="H440" s="49"/>
      <c r="I440" s="86"/>
      <c r="J440" s="49"/>
      <c r="K440" s="86"/>
      <c r="L440" s="49"/>
      <c r="M440" s="36"/>
      <c r="N440" s="57"/>
    </row>
    <row r="441" spans="1:14">
      <c r="A441" s="46"/>
      <c r="B441" s="321"/>
      <c r="D441" s="53"/>
      <c r="E441" s="46"/>
      <c r="F441" s="49"/>
      <c r="G441" s="49"/>
      <c r="H441" s="49"/>
      <c r="I441" s="86"/>
      <c r="J441" s="49"/>
      <c r="K441" s="86"/>
      <c r="L441" s="49"/>
      <c r="M441" s="36"/>
      <c r="N441" s="57"/>
    </row>
    <row r="442" spans="1:14">
      <c r="A442" s="46"/>
      <c r="B442" s="321"/>
      <c r="D442" s="53"/>
      <c r="E442" s="46"/>
      <c r="F442" s="49"/>
      <c r="G442" s="49"/>
      <c r="H442" s="49"/>
      <c r="I442" s="86"/>
      <c r="J442" s="49"/>
      <c r="K442" s="86"/>
      <c r="L442" s="49"/>
      <c r="M442" s="36"/>
      <c r="N442" s="57"/>
    </row>
    <row r="443" spans="1:14">
      <c r="A443" s="46"/>
      <c r="B443" s="321"/>
      <c r="D443" s="53"/>
      <c r="E443" s="46"/>
      <c r="F443" s="49"/>
      <c r="G443" s="49"/>
      <c r="H443" s="49"/>
      <c r="I443" s="86"/>
      <c r="J443" s="49"/>
      <c r="K443" s="86"/>
      <c r="L443" s="49"/>
      <c r="M443" s="36"/>
      <c r="N443" s="57"/>
    </row>
    <row r="444" spans="1:14">
      <c r="A444" s="46"/>
      <c r="B444" s="321"/>
      <c r="D444" s="53"/>
      <c r="E444" s="46"/>
      <c r="F444" s="49"/>
      <c r="G444" s="49"/>
      <c r="H444" s="49"/>
      <c r="I444" s="86"/>
      <c r="J444" s="49"/>
      <c r="K444" s="86"/>
      <c r="L444" s="49"/>
      <c r="M444" s="36"/>
      <c r="N444" s="57"/>
    </row>
    <row r="445" spans="1:14">
      <c r="A445" s="46"/>
      <c r="B445" s="321"/>
      <c r="D445" s="53"/>
      <c r="E445" s="46"/>
      <c r="F445" s="49"/>
      <c r="G445" s="49"/>
      <c r="H445" s="49"/>
      <c r="I445" s="86"/>
      <c r="J445" s="49"/>
      <c r="K445" s="86"/>
      <c r="L445" s="49"/>
      <c r="M445" s="36"/>
      <c r="N445" s="57"/>
    </row>
    <row r="446" spans="1:14">
      <c r="A446" s="46"/>
      <c r="B446" s="321"/>
      <c r="D446" s="53"/>
      <c r="E446" s="46"/>
      <c r="F446" s="49"/>
      <c r="G446" s="49"/>
      <c r="H446" s="49"/>
      <c r="I446" s="86"/>
      <c r="J446" s="49"/>
      <c r="K446" s="86"/>
      <c r="L446" s="49"/>
      <c r="M446" s="36"/>
      <c r="N446" s="57"/>
    </row>
    <row r="447" spans="1:14">
      <c r="A447" s="46"/>
      <c r="B447" s="321"/>
      <c r="D447" s="53"/>
      <c r="E447" s="46"/>
      <c r="F447" s="49"/>
      <c r="G447" s="49"/>
      <c r="H447" s="49"/>
      <c r="I447" s="86"/>
      <c r="J447" s="49"/>
      <c r="K447" s="86"/>
      <c r="L447" s="49"/>
      <c r="M447" s="36"/>
      <c r="N447" s="57"/>
    </row>
    <row r="448" spans="1:14">
      <c r="A448" s="46"/>
      <c r="B448" s="321"/>
      <c r="D448" s="53"/>
      <c r="E448" s="46"/>
      <c r="F448" s="49"/>
      <c r="G448" s="49"/>
      <c r="H448" s="49"/>
      <c r="I448" s="86"/>
      <c r="J448" s="49"/>
      <c r="K448" s="86"/>
      <c r="L448" s="49"/>
      <c r="M448" s="36"/>
      <c r="N448" s="57"/>
    </row>
    <row r="449" spans="1:14">
      <c r="A449" s="46"/>
      <c r="B449" s="321"/>
      <c r="D449" s="53"/>
      <c r="E449" s="46"/>
      <c r="F449" s="49"/>
      <c r="G449" s="49"/>
      <c r="H449" s="49"/>
      <c r="I449" s="86"/>
      <c r="J449" s="49"/>
      <c r="K449" s="86"/>
      <c r="L449" s="49"/>
      <c r="M449" s="36"/>
      <c r="N449" s="57"/>
    </row>
    <row r="450" spans="1:14">
      <c r="A450" s="46"/>
      <c r="B450" s="321"/>
      <c r="D450" s="53"/>
      <c r="E450" s="46"/>
      <c r="F450" s="49"/>
      <c r="G450" s="49"/>
      <c r="H450" s="49"/>
      <c r="I450" s="86"/>
      <c r="J450" s="49"/>
      <c r="K450" s="86"/>
      <c r="L450" s="49"/>
      <c r="M450" s="36"/>
      <c r="N450" s="57"/>
    </row>
    <row r="451" spans="1:14">
      <c r="A451" s="46"/>
      <c r="B451" s="321"/>
      <c r="D451" s="53"/>
      <c r="E451" s="46"/>
      <c r="F451" s="49"/>
      <c r="G451" s="49"/>
      <c r="H451" s="49"/>
      <c r="I451" s="86"/>
      <c r="J451" s="49"/>
      <c r="K451" s="86"/>
      <c r="L451" s="49"/>
      <c r="M451" s="36"/>
      <c r="N451" s="57"/>
    </row>
    <row r="452" spans="1:14">
      <c r="A452" s="46"/>
      <c r="B452" s="321"/>
      <c r="D452" s="53"/>
      <c r="E452" s="46"/>
      <c r="F452" s="49"/>
      <c r="G452" s="49"/>
      <c r="H452" s="49"/>
      <c r="I452" s="86"/>
      <c r="J452" s="49"/>
      <c r="K452" s="86"/>
      <c r="L452" s="49"/>
      <c r="M452" s="36"/>
      <c r="N452" s="57"/>
    </row>
    <row r="453" spans="1:14">
      <c r="A453" s="46"/>
      <c r="B453" s="321"/>
      <c r="D453" s="53"/>
      <c r="E453" s="46"/>
      <c r="F453" s="49"/>
      <c r="G453" s="49"/>
      <c r="H453" s="49"/>
      <c r="I453" s="86"/>
      <c r="J453" s="49"/>
      <c r="K453" s="86"/>
      <c r="L453" s="49"/>
      <c r="M453" s="36"/>
      <c r="N453" s="57"/>
    </row>
    <row r="454" spans="1:14">
      <c r="A454" s="46"/>
      <c r="B454" s="321"/>
      <c r="D454" s="53"/>
      <c r="E454" s="46"/>
      <c r="F454" s="49"/>
      <c r="G454" s="49"/>
      <c r="H454" s="49"/>
      <c r="I454" s="86"/>
      <c r="J454" s="49"/>
      <c r="K454" s="86"/>
      <c r="L454" s="49"/>
      <c r="M454" s="36"/>
      <c r="N454" s="57"/>
    </row>
    <row r="455" spans="1:14">
      <c r="A455" s="46"/>
      <c r="B455" s="321"/>
      <c r="D455" s="53"/>
      <c r="E455" s="46"/>
      <c r="F455" s="49"/>
      <c r="G455" s="49"/>
      <c r="H455" s="49"/>
      <c r="I455" s="86"/>
      <c r="J455" s="49"/>
      <c r="K455" s="86"/>
      <c r="L455" s="49"/>
      <c r="M455" s="36"/>
      <c r="N455" s="57"/>
    </row>
    <row r="456" spans="1:14">
      <c r="A456" s="46"/>
      <c r="B456" s="321"/>
      <c r="D456" s="53"/>
      <c r="E456" s="46"/>
      <c r="F456" s="49"/>
      <c r="G456" s="49"/>
      <c r="H456" s="49"/>
      <c r="I456" s="86"/>
      <c r="J456" s="49"/>
      <c r="K456" s="86"/>
      <c r="L456" s="49"/>
      <c r="M456" s="36"/>
      <c r="N456" s="57"/>
    </row>
    <row r="457" spans="1:14">
      <c r="A457" s="46"/>
      <c r="B457" s="321"/>
      <c r="D457" s="53"/>
      <c r="E457" s="46"/>
      <c r="F457" s="49"/>
      <c r="G457" s="49"/>
      <c r="H457" s="49"/>
      <c r="I457" s="86"/>
      <c r="J457" s="49"/>
      <c r="K457" s="86"/>
      <c r="L457" s="49"/>
      <c r="M457" s="36"/>
      <c r="N457" s="57"/>
    </row>
    <row r="458" spans="1:14">
      <c r="A458" s="46"/>
      <c r="B458" s="321"/>
      <c r="D458" s="53"/>
      <c r="E458" s="46"/>
      <c r="F458" s="49"/>
      <c r="G458" s="49"/>
      <c r="H458" s="49"/>
      <c r="I458" s="86"/>
      <c r="J458" s="49"/>
      <c r="K458" s="86"/>
      <c r="L458" s="49"/>
      <c r="M458" s="36"/>
      <c r="N458" s="57"/>
    </row>
    <row r="459" spans="1:14">
      <c r="A459" s="46"/>
      <c r="B459" s="321"/>
      <c r="D459" s="53"/>
      <c r="E459" s="46"/>
      <c r="F459" s="49"/>
      <c r="G459" s="49"/>
      <c r="H459" s="49"/>
      <c r="I459" s="86"/>
      <c r="J459" s="49"/>
      <c r="K459" s="86"/>
      <c r="L459" s="49"/>
      <c r="M459" s="36"/>
      <c r="N459" s="57"/>
    </row>
    <row r="460" spans="1:14">
      <c r="A460" s="46"/>
      <c r="B460" s="321"/>
      <c r="D460" s="53"/>
      <c r="E460" s="46"/>
      <c r="F460" s="49"/>
      <c r="G460" s="49"/>
      <c r="H460" s="49"/>
      <c r="I460" s="86"/>
      <c r="J460" s="49"/>
      <c r="K460" s="86"/>
      <c r="L460" s="49"/>
      <c r="M460" s="36"/>
      <c r="N460" s="57"/>
    </row>
    <row r="461" spans="1:14">
      <c r="A461" s="46"/>
      <c r="B461" s="321"/>
      <c r="D461" s="53"/>
      <c r="E461" s="46"/>
      <c r="F461" s="49"/>
      <c r="G461" s="49"/>
      <c r="H461" s="49"/>
      <c r="I461" s="86"/>
      <c r="J461" s="49"/>
      <c r="K461" s="86"/>
      <c r="L461" s="49"/>
      <c r="M461" s="36"/>
      <c r="N461" s="57"/>
    </row>
    <row r="462" spans="1:14">
      <c r="A462" s="46"/>
      <c r="B462" s="321"/>
      <c r="D462" s="53"/>
      <c r="E462" s="46"/>
      <c r="F462" s="49"/>
      <c r="G462" s="49"/>
      <c r="H462" s="49"/>
      <c r="I462" s="86"/>
      <c r="J462" s="49"/>
      <c r="K462" s="86"/>
      <c r="L462" s="49"/>
      <c r="M462" s="36"/>
      <c r="N462" s="57"/>
    </row>
    <row r="463" spans="1:14">
      <c r="A463" s="46"/>
      <c r="B463" s="321"/>
      <c r="D463" s="53"/>
      <c r="E463" s="46"/>
      <c r="F463" s="49"/>
      <c r="G463" s="49"/>
      <c r="H463" s="49"/>
      <c r="I463" s="86"/>
      <c r="J463" s="49"/>
      <c r="K463" s="86"/>
      <c r="L463" s="49"/>
      <c r="M463" s="36"/>
      <c r="N463" s="57"/>
    </row>
    <row r="464" spans="1:14">
      <c r="A464" s="46"/>
      <c r="B464" s="321"/>
      <c r="D464" s="53"/>
      <c r="E464" s="46"/>
      <c r="F464" s="49"/>
      <c r="G464" s="49"/>
      <c r="H464" s="49"/>
      <c r="I464" s="86"/>
      <c r="J464" s="49"/>
      <c r="K464" s="86"/>
      <c r="L464" s="49"/>
      <c r="M464" s="36"/>
      <c r="N464" s="57"/>
    </row>
    <row r="465" spans="1:14">
      <c r="A465" s="46"/>
      <c r="B465" s="321"/>
      <c r="D465" s="53"/>
      <c r="E465" s="46"/>
      <c r="F465" s="49"/>
      <c r="G465" s="49"/>
      <c r="H465" s="49"/>
      <c r="I465" s="86"/>
      <c r="J465" s="49"/>
      <c r="K465" s="86"/>
      <c r="L465" s="49"/>
      <c r="M465" s="36"/>
      <c r="N465" s="57"/>
    </row>
    <row r="466" spans="1:14">
      <c r="A466" s="46"/>
      <c r="B466" s="321"/>
      <c r="D466" s="53"/>
      <c r="E466" s="46"/>
      <c r="F466" s="49"/>
      <c r="G466" s="49"/>
      <c r="H466" s="49"/>
      <c r="I466" s="86"/>
      <c r="J466" s="49"/>
      <c r="K466" s="86"/>
      <c r="L466" s="49"/>
      <c r="M466" s="36"/>
      <c r="N466" s="57"/>
    </row>
    <row r="467" spans="1:14">
      <c r="A467" s="46"/>
      <c r="B467" s="321"/>
      <c r="D467" s="53"/>
      <c r="E467" s="46"/>
      <c r="F467" s="49"/>
      <c r="G467" s="49"/>
      <c r="H467" s="49"/>
      <c r="I467" s="86"/>
      <c r="J467" s="49"/>
      <c r="K467" s="86"/>
      <c r="L467" s="49"/>
      <c r="M467" s="36"/>
      <c r="N467" s="57"/>
    </row>
    <row r="468" spans="1:14">
      <c r="A468" s="46"/>
      <c r="B468" s="321"/>
      <c r="D468" s="53"/>
      <c r="E468" s="46"/>
      <c r="F468" s="49"/>
      <c r="G468" s="49"/>
      <c r="H468" s="49"/>
      <c r="I468" s="86"/>
      <c r="J468" s="49"/>
      <c r="K468" s="86"/>
      <c r="L468" s="49"/>
      <c r="M468" s="36"/>
      <c r="N468" s="57"/>
    </row>
    <row r="469" spans="1:14">
      <c r="A469" s="46"/>
      <c r="B469" s="321"/>
      <c r="D469" s="53"/>
      <c r="E469" s="46"/>
      <c r="F469" s="49"/>
      <c r="G469" s="49"/>
      <c r="H469" s="49"/>
      <c r="I469" s="86"/>
      <c r="J469" s="49"/>
      <c r="K469" s="86"/>
      <c r="L469" s="49"/>
      <c r="M469" s="36"/>
      <c r="N469" s="57"/>
    </row>
    <row r="470" spans="1:14">
      <c r="A470" s="46"/>
      <c r="B470" s="321"/>
      <c r="D470" s="53"/>
      <c r="E470" s="46"/>
      <c r="F470" s="49"/>
      <c r="G470" s="49"/>
      <c r="H470" s="49"/>
      <c r="I470" s="86"/>
      <c r="J470" s="49"/>
      <c r="K470" s="86"/>
      <c r="L470" s="49"/>
      <c r="M470" s="36"/>
      <c r="N470" s="57"/>
    </row>
    <row r="471" spans="1:14">
      <c r="A471" s="46"/>
      <c r="B471" s="321"/>
      <c r="D471" s="53"/>
      <c r="E471" s="46"/>
      <c r="F471" s="49"/>
      <c r="G471" s="49"/>
      <c r="H471" s="49"/>
      <c r="I471" s="86"/>
      <c r="J471" s="49"/>
      <c r="K471" s="86"/>
      <c r="L471" s="49"/>
      <c r="M471" s="36"/>
      <c r="N471" s="57"/>
    </row>
    <row r="472" spans="1:14">
      <c r="A472" s="46"/>
      <c r="B472" s="321"/>
      <c r="D472" s="53"/>
      <c r="E472" s="46"/>
      <c r="F472" s="49"/>
      <c r="G472" s="49"/>
      <c r="H472" s="49"/>
      <c r="I472" s="86"/>
      <c r="J472" s="49"/>
      <c r="K472" s="86"/>
      <c r="L472" s="49"/>
      <c r="M472" s="36"/>
      <c r="N472" s="57"/>
    </row>
    <row r="473" spans="1:14">
      <c r="A473" s="46"/>
      <c r="B473" s="321"/>
      <c r="D473" s="53"/>
      <c r="E473" s="46"/>
      <c r="F473" s="49"/>
      <c r="G473" s="49"/>
      <c r="H473" s="49"/>
      <c r="I473" s="86"/>
      <c r="J473" s="49"/>
      <c r="K473" s="86"/>
      <c r="L473" s="49"/>
      <c r="M473" s="36"/>
      <c r="N473" s="57"/>
    </row>
    <row r="474" spans="1:14">
      <c r="A474" s="46"/>
      <c r="B474" s="321"/>
      <c r="D474" s="53"/>
      <c r="E474" s="46"/>
      <c r="F474" s="49"/>
      <c r="G474" s="49"/>
      <c r="H474" s="49"/>
      <c r="I474" s="86"/>
      <c r="J474" s="49"/>
      <c r="K474" s="86"/>
      <c r="L474" s="49"/>
      <c r="M474" s="36"/>
      <c r="N474" s="57"/>
    </row>
    <row r="475" spans="1:14">
      <c r="A475" s="46"/>
      <c r="B475" s="321"/>
      <c r="D475" s="53"/>
      <c r="E475" s="46"/>
      <c r="F475" s="49"/>
      <c r="G475" s="49"/>
      <c r="H475" s="49"/>
      <c r="I475" s="86"/>
      <c r="J475" s="49"/>
      <c r="K475" s="86"/>
      <c r="L475" s="49"/>
      <c r="M475" s="36"/>
      <c r="N475" s="57"/>
    </row>
    <row r="476" spans="1:14">
      <c r="A476" s="46"/>
      <c r="B476" s="321"/>
      <c r="D476" s="53"/>
      <c r="E476" s="46"/>
      <c r="F476" s="49"/>
      <c r="G476" s="49"/>
      <c r="H476" s="49"/>
      <c r="I476" s="86"/>
      <c r="J476" s="49"/>
      <c r="K476" s="86"/>
      <c r="L476" s="49"/>
      <c r="M476" s="36"/>
      <c r="N476" s="57"/>
    </row>
    <row r="477" spans="1:14">
      <c r="A477" s="46"/>
      <c r="B477" s="321"/>
      <c r="D477" s="53"/>
      <c r="E477" s="46"/>
      <c r="F477" s="49"/>
      <c r="G477" s="49"/>
      <c r="H477" s="49"/>
      <c r="I477" s="86"/>
      <c r="J477" s="49"/>
      <c r="K477" s="86"/>
      <c r="L477" s="49"/>
      <c r="M477" s="36"/>
      <c r="N477" s="57"/>
    </row>
    <row r="478" spans="1:14">
      <c r="A478" s="46"/>
      <c r="B478" s="321"/>
      <c r="D478" s="53"/>
      <c r="E478" s="46"/>
      <c r="F478" s="49"/>
      <c r="G478" s="49"/>
      <c r="H478" s="49"/>
      <c r="I478" s="86"/>
      <c r="J478" s="49"/>
      <c r="K478" s="86"/>
      <c r="L478" s="49"/>
      <c r="M478" s="36"/>
      <c r="N478" s="57"/>
    </row>
    <row r="479" spans="1:14">
      <c r="A479" s="46"/>
      <c r="B479" s="321"/>
      <c r="D479" s="53"/>
      <c r="E479" s="46"/>
      <c r="F479" s="49"/>
      <c r="G479" s="49"/>
      <c r="H479" s="49"/>
      <c r="I479" s="86"/>
      <c r="J479" s="49"/>
      <c r="K479" s="86"/>
      <c r="L479" s="49"/>
      <c r="M479" s="36"/>
      <c r="N479" s="57"/>
    </row>
    <row r="480" spans="1:14">
      <c r="A480" s="46"/>
      <c r="B480" s="321"/>
      <c r="D480" s="53"/>
      <c r="E480" s="46"/>
      <c r="F480" s="49"/>
      <c r="G480" s="49"/>
      <c r="H480" s="49"/>
      <c r="I480" s="86"/>
      <c r="J480" s="49"/>
      <c r="K480" s="86"/>
      <c r="L480" s="49"/>
      <c r="M480" s="36"/>
      <c r="N480" s="57"/>
    </row>
    <row r="481" spans="1:14">
      <c r="A481" s="46"/>
      <c r="B481" s="321"/>
      <c r="D481" s="53"/>
      <c r="E481" s="46"/>
      <c r="F481" s="49"/>
      <c r="G481" s="49"/>
      <c r="H481" s="49"/>
      <c r="I481" s="86"/>
      <c r="J481" s="49"/>
      <c r="K481" s="86"/>
      <c r="L481" s="49"/>
      <c r="M481" s="36"/>
      <c r="N481" s="57"/>
    </row>
    <row r="482" spans="1:14">
      <c r="A482" s="46"/>
      <c r="B482" s="321"/>
      <c r="D482" s="53"/>
      <c r="E482" s="46"/>
      <c r="F482" s="49"/>
      <c r="G482" s="49"/>
      <c r="H482" s="49"/>
      <c r="I482" s="86"/>
      <c r="J482" s="49"/>
      <c r="K482" s="86"/>
      <c r="L482" s="49"/>
      <c r="M482" s="36"/>
      <c r="N482" s="57"/>
    </row>
    <row r="483" spans="1:14">
      <c r="A483" s="46"/>
      <c r="B483" s="321"/>
      <c r="D483" s="53"/>
      <c r="E483" s="46"/>
      <c r="F483" s="49"/>
      <c r="G483" s="49"/>
      <c r="H483" s="49"/>
      <c r="I483" s="86"/>
      <c r="J483" s="49"/>
      <c r="K483" s="86"/>
      <c r="L483" s="49"/>
      <c r="M483" s="36"/>
      <c r="N483" s="57"/>
    </row>
    <row r="484" spans="1:14">
      <c r="A484" s="46"/>
      <c r="B484" s="321"/>
      <c r="D484" s="53"/>
      <c r="E484" s="46"/>
      <c r="F484" s="49"/>
      <c r="G484" s="49"/>
      <c r="H484" s="49"/>
      <c r="I484" s="86"/>
      <c r="J484" s="49"/>
      <c r="K484" s="86"/>
      <c r="L484" s="49"/>
      <c r="M484" s="36"/>
      <c r="N484" s="57"/>
    </row>
    <row r="485" spans="1:14">
      <c r="A485" s="46"/>
      <c r="B485" s="321"/>
      <c r="D485" s="53"/>
      <c r="E485" s="46"/>
      <c r="F485" s="49"/>
      <c r="G485" s="49"/>
      <c r="H485" s="49"/>
      <c r="I485" s="86"/>
      <c r="J485" s="49"/>
      <c r="K485" s="86"/>
      <c r="L485" s="49"/>
      <c r="M485" s="36"/>
      <c r="N485" s="57"/>
    </row>
    <row r="486" spans="1:14">
      <c r="A486" s="46"/>
      <c r="B486" s="321"/>
      <c r="D486" s="53"/>
      <c r="E486" s="46"/>
      <c r="F486" s="49"/>
      <c r="G486" s="49"/>
      <c r="H486" s="49"/>
      <c r="I486" s="86"/>
      <c r="J486" s="49"/>
      <c r="K486" s="86"/>
      <c r="L486" s="49"/>
      <c r="M486" s="36"/>
      <c r="N486" s="57"/>
    </row>
    <row r="487" spans="1:14">
      <c r="A487" s="46"/>
      <c r="B487" s="321"/>
      <c r="D487" s="53"/>
      <c r="E487" s="46"/>
      <c r="F487" s="49"/>
      <c r="G487" s="49"/>
      <c r="H487" s="49"/>
      <c r="I487" s="86"/>
      <c r="J487" s="49"/>
      <c r="K487" s="86"/>
      <c r="L487" s="49"/>
      <c r="M487" s="36"/>
      <c r="N487" s="57"/>
    </row>
    <row r="488" spans="1:14">
      <c r="A488" s="46"/>
      <c r="B488" s="321"/>
      <c r="D488" s="53"/>
      <c r="E488" s="46"/>
      <c r="F488" s="49"/>
      <c r="G488" s="49"/>
      <c r="H488" s="49"/>
      <c r="I488" s="86"/>
      <c r="J488" s="49"/>
      <c r="K488" s="86"/>
      <c r="L488" s="49"/>
      <c r="M488" s="36"/>
      <c r="N488" s="57"/>
    </row>
    <row r="489" spans="1:14">
      <c r="A489" s="46"/>
      <c r="B489" s="321"/>
      <c r="D489" s="53"/>
      <c r="E489" s="46"/>
      <c r="F489" s="49"/>
      <c r="G489" s="49"/>
      <c r="H489" s="49"/>
      <c r="I489" s="86"/>
      <c r="J489" s="49"/>
      <c r="K489" s="86"/>
      <c r="L489" s="49"/>
      <c r="M489" s="36"/>
      <c r="N489" s="57"/>
    </row>
    <row r="490" spans="1:14">
      <c r="A490" s="46"/>
      <c r="B490" s="321"/>
      <c r="D490" s="53"/>
      <c r="E490" s="46"/>
      <c r="F490" s="49"/>
      <c r="G490" s="49"/>
      <c r="H490" s="49"/>
      <c r="I490" s="86"/>
      <c r="J490" s="49"/>
      <c r="K490" s="86"/>
      <c r="L490" s="49"/>
      <c r="M490" s="36"/>
      <c r="N490" s="57"/>
    </row>
    <row r="491" spans="1:14">
      <c r="A491" s="46"/>
      <c r="B491" s="321"/>
      <c r="D491" s="53"/>
      <c r="E491" s="46"/>
      <c r="F491" s="49"/>
      <c r="G491" s="49"/>
      <c r="H491" s="49"/>
      <c r="I491" s="86"/>
      <c r="J491" s="49"/>
      <c r="K491" s="86"/>
      <c r="L491" s="49"/>
      <c r="M491" s="36"/>
      <c r="N491" s="57"/>
    </row>
    <row r="492" spans="1:14">
      <c r="A492" s="46"/>
      <c r="B492" s="321"/>
      <c r="D492" s="53"/>
      <c r="E492" s="46"/>
      <c r="F492" s="49"/>
      <c r="G492" s="49"/>
      <c r="H492" s="49"/>
      <c r="I492" s="86"/>
      <c r="J492" s="49"/>
      <c r="K492" s="86"/>
      <c r="L492" s="49"/>
      <c r="M492" s="36"/>
      <c r="N492" s="57"/>
    </row>
    <row r="493" spans="1:14">
      <c r="A493" s="46"/>
      <c r="B493" s="321"/>
      <c r="D493" s="53"/>
      <c r="E493" s="46"/>
      <c r="F493" s="49"/>
      <c r="G493" s="49"/>
      <c r="H493" s="49"/>
      <c r="I493" s="86"/>
      <c r="J493" s="49"/>
      <c r="K493" s="86"/>
      <c r="L493" s="49"/>
      <c r="M493" s="36"/>
      <c r="N493" s="57"/>
    </row>
    <row r="494" spans="1:14">
      <c r="A494" s="46"/>
      <c r="B494" s="321"/>
      <c r="D494" s="53"/>
      <c r="E494" s="46"/>
      <c r="F494" s="49"/>
      <c r="G494" s="49"/>
      <c r="H494" s="49"/>
      <c r="I494" s="86"/>
      <c r="J494" s="49"/>
      <c r="K494" s="86"/>
      <c r="L494" s="49"/>
      <c r="M494" s="36"/>
      <c r="N494" s="57"/>
    </row>
    <row r="495" spans="1:14">
      <c r="A495" s="46"/>
      <c r="B495" s="321"/>
      <c r="D495" s="53"/>
      <c r="E495" s="46"/>
      <c r="F495" s="49"/>
      <c r="G495" s="49"/>
      <c r="H495" s="49"/>
      <c r="I495" s="86"/>
      <c r="J495" s="49"/>
      <c r="K495" s="86"/>
      <c r="L495" s="49"/>
      <c r="M495" s="36"/>
      <c r="N495" s="57"/>
    </row>
    <row r="496" spans="1:14">
      <c r="A496" s="46"/>
      <c r="B496" s="321"/>
      <c r="D496" s="53"/>
      <c r="E496" s="46"/>
      <c r="F496" s="49"/>
      <c r="G496" s="49"/>
      <c r="H496" s="49"/>
      <c r="I496" s="86"/>
      <c r="J496" s="49"/>
      <c r="K496" s="86"/>
      <c r="L496" s="49"/>
      <c r="M496" s="36"/>
      <c r="N496" s="57"/>
    </row>
    <row r="497" spans="1:14">
      <c r="A497" s="46"/>
      <c r="B497" s="321"/>
      <c r="D497" s="53"/>
      <c r="E497" s="46"/>
      <c r="F497" s="49"/>
      <c r="G497" s="49"/>
      <c r="H497" s="49"/>
      <c r="I497" s="86"/>
      <c r="J497" s="49"/>
      <c r="K497" s="86"/>
      <c r="L497" s="49"/>
      <c r="M497" s="36"/>
      <c r="N497" s="57"/>
    </row>
    <row r="498" spans="1:14">
      <c r="A498" s="46"/>
      <c r="B498" s="321"/>
      <c r="D498" s="53"/>
      <c r="E498" s="46"/>
      <c r="F498" s="49"/>
      <c r="G498" s="49"/>
      <c r="H498" s="49"/>
      <c r="I498" s="86"/>
      <c r="J498" s="49"/>
      <c r="K498" s="86"/>
      <c r="L498" s="49"/>
      <c r="M498" s="36"/>
      <c r="N498" s="57"/>
    </row>
    <row r="499" spans="1:14">
      <c r="A499" s="46"/>
      <c r="B499" s="321"/>
      <c r="D499" s="53"/>
      <c r="E499" s="46"/>
      <c r="F499" s="49"/>
      <c r="G499" s="49"/>
      <c r="H499" s="49"/>
      <c r="I499" s="86"/>
      <c r="J499" s="49"/>
      <c r="K499" s="86"/>
      <c r="L499" s="49"/>
      <c r="M499" s="36"/>
      <c r="N499" s="57"/>
    </row>
    <row r="500" spans="1:14">
      <c r="A500" s="46"/>
      <c r="B500" s="321"/>
      <c r="D500" s="53"/>
      <c r="E500" s="46"/>
      <c r="F500" s="49"/>
      <c r="G500" s="49"/>
      <c r="H500" s="49"/>
      <c r="I500" s="86"/>
      <c r="J500" s="49"/>
      <c r="K500" s="86"/>
      <c r="L500" s="49"/>
      <c r="M500" s="36"/>
      <c r="N500" s="57"/>
    </row>
    <row r="501" spans="1:14">
      <c r="A501" s="46"/>
      <c r="B501" s="321"/>
      <c r="D501" s="53"/>
      <c r="E501" s="46"/>
      <c r="F501" s="49"/>
      <c r="G501" s="49"/>
      <c r="H501" s="49"/>
      <c r="I501" s="86"/>
      <c r="J501" s="49"/>
      <c r="K501" s="86"/>
      <c r="L501" s="49"/>
      <c r="M501" s="36"/>
      <c r="N501" s="57"/>
    </row>
    <row r="502" spans="1:14">
      <c r="A502" s="46"/>
      <c r="B502" s="321"/>
      <c r="D502" s="53"/>
      <c r="E502" s="46"/>
      <c r="F502" s="49"/>
      <c r="G502" s="49"/>
      <c r="H502" s="49"/>
      <c r="I502" s="86"/>
      <c r="J502" s="49"/>
      <c r="K502" s="86"/>
      <c r="L502" s="49"/>
      <c r="M502" s="36"/>
      <c r="N502" s="57"/>
    </row>
    <row r="503" spans="1:14">
      <c r="A503" s="46"/>
      <c r="B503" s="321"/>
      <c r="D503" s="53"/>
      <c r="E503" s="46"/>
      <c r="F503" s="49"/>
      <c r="G503" s="49"/>
      <c r="H503" s="49"/>
      <c r="I503" s="86"/>
      <c r="J503" s="49"/>
      <c r="K503" s="86"/>
      <c r="L503" s="49"/>
      <c r="M503" s="36"/>
      <c r="N503" s="57"/>
    </row>
    <row r="504" spans="1:14">
      <c r="A504" s="46"/>
      <c r="B504" s="321"/>
      <c r="D504" s="53"/>
      <c r="E504" s="46"/>
      <c r="F504" s="49"/>
      <c r="G504" s="49"/>
      <c r="H504" s="49"/>
      <c r="I504" s="86"/>
      <c r="J504" s="49"/>
      <c r="K504" s="86"/>
      <c r="L504" s="49"/>
      <c r="M504" s="36"/>
      <c r="N504" s="57"/>
    </row>
    <row r="505" spans="1:14">
      <c r="A505" s="46"/>
      <c r="B505" s="321"/>
      <c r="D505" s="53"/>
      <c r="E505" s="46"/>
      <c r="F505" s="49"/>
      <c r="G505" s="49"/>
      <c r="H505" s="49"/>
      <c r="I505" s="86"/>
      <c r="J505" s="49"/>
      <c r="K505" s="86"/>
      <c r="L505" s="49"/>
      <c r="M505" s="36"/>
      <c r="N505" s="57"/>
    </row>
    <row r="506" spans="1:14">
      <c r="A506" s="46"/>
      <c r="B506" s="321"/>
      <c r="D506" s="53"/>
      <c r="E506" s="46"/>
      <c r="F506" s="49"/>
      <c r="G506" s="49"/>
      <c r="H506" s="49"/>
      <c r="I506" s="86"/>
      <c r="J506" s="49"/>
      <c r="K506" s="86"/>
      <c r="L506" s="49"/>
      <c r="M506" s="36"/>
      <c r="N506" s="57"/>
    </row>
    <row r="507" spans="1:14">
      <c r="A507" s="46"/>
      <c r="B507" s="321"/>
      <c r="D507" s="53"/>
      <c r="E507" s="46"/>
      <c r="F507" s="49"/>
      <c r="G507" s="49"/>
      <c r="H507" s="49"/>
      <c r="I507" s="86"/>
      <c r="J507" s="49"/>
      <c r="K507" s="86"/>
      <c r="L507" s="49"/>
      <c r="M507" s="36"/>
      <c r="N507" s="57"/>
    </row>
    <row r="508" spans="1:14">
      <c r="A508" s="46"/>
      <c r="B508" s="321"/>
      <c r="D508" s="53"/>
      <c r="E508" s="46"/>
      <c r="F508" s="49"/>
      <c r="G508" s="49"/>
      <c r="H508" s="49"/>
      <c r="I508" s="86"/>
      <c r="J508" s="49"/>
      <c r="K508" s="86"/>
      <c r="L508" s="49"/>
      <c r="M508" s="36"/>
      <c r="N508" s="57"/>
    </row>
    <row r="509" spans="1:14">
      <c r="A509" s="46"/>
      <c r="B509" s="321"/>
      <c r="D509" s="53"/>
      <c r="E509" s="46"/>
      <c r="F509" s="49"/>
      <c r="G509" s="49"/>
      <c r="H509" s="49"/>
      <c r="I509" s="86"/>
      <c r="J509" s="49"/>
      <c r="K509" s="86"/>
      <c r="L509" s="49"/>
      <c r="M509" s="36"/>
      <c r="N509" s="57"/>
    </row>
    <row r="510" spans="1:14">
      <c r="A510" s="46"/>
      <c r="B510" s="321"/>
      <c r="D510" s="53"/>
      <c r="E510" s="46"/>
      <c r="F510" s="49"/>
      <c r="G510" s="49"/>
      <c r="H510" s="49"/>
      <c r="I510" s="86"/>
      <c r="J510" s="49"/>
      <c r="K510" s="86"/>
      <c r="L510" s="49"/>
      <c r="M510" s="36"/>
      <c r="N510" s="57"/>
    </row>
    <row r="511" spans="1:14">
      <c r="A511" s="46"/>
      <c r="B511" s="321"/>
      <c r="D511" s="53"/>
      <c r="E511" s="46"/>
      <c r="F511" s="49"/>
      <c r="G511" s="49"/>
      <c r="H511" s="49"/>
      <c r="I511" s="86"/>
      <c r="J511" s="49"/>
      <c r="K511" s="86"/>
      <c r="L511" s="49"/>
      <c r="M511" s="36"/>
      <c r="N511" s="57"/>
    </row>
    <row r="512" spans="1:14">
      <c r="A512" s="46"/>
      <c r="B512" s="321"/>
      <c r="D512" s="53"/>
      <c r="E512" s="46"/>
      <c r="F512" s="49"/>
      <c r="G512" s="49"/>
      <c r="H512" s="49"/>
      <c r="I512" s="86"/>
      <c r="J512" s="49"/>
      <c r="K512" s="86"/>
      <c r="L512" s="49"/>
      <c r="M512" s="36"/>
      <c r="N512" s="57"/>
    </row>
    <row r="513" spans="1:14">
      <c r="A513" s="46"/>
      <c r="B513" s="321"/>
      <c r="D513" s="53"/>
      <c r="E513" s="46"/>
      <c r="F513" s="49"/>
      <c r="G513" s="49"/>
      <c r="H513" s="49"/>
      <c r="I513" s="86"/>
      <c r="J513" s="49"/>
      <c r="K513" s="86"/>
      <c r="L513" s="49"/>
      <c r="M513" s="36"/>
      <c r="N513" s="57"/>
    </row>
    <row r="514" spans="1:14">
      <c r="A514" s="46"/>
      <c r="B514" s="321"/>
      <c r="D514" s="53"/>
      <c r="E514" s="46"/>
      <c r="F514" s="49"/>
      <c r="G514" s="49"/>
      <c r="H514" s="49"/>
      <c r="I514" s="86"/>
      <c r="J514" s="49"/>
      <c r="K514" s="86"/>
      <c r="L514" s="49"/>
      <c r="M514" s="36"/>
      <c r="N514" s="57"/>
    </row>
    <row r="515" spans="1:14">
      <c r="A515" s="46"/>
      <c r="B515" s="321"/>
      <c r="D515" s="53"/>
      <c r="E515" s="46"/>
      <c r="F515" s="49"/>
      <c r="G515" s="49"/>
      <c r="H515" s="49"/>
      <c r="I515" s="86"/>
      <c r="J515" s="49"/>
      <c r="K515" s="86"/>
      <c r="L515" s="49"/>
      <c r="M515" s="36"/>
      <c r="N515" s="57"/>
    </row>
    <row r="516" spans="1:14">
      <c r="A516" s="46"/>
      <c r="B516" s="321"/>
      <c r="D516" s="53"/>
      <c r="E516" s="46"/>
      <c r="F516" s="49"/>
      <c r="G516" s="49"/>
      <c r="H516" s="49"/>
      <c r="I516" s="86"/>
      <c r="J516" s="49"/>
      <c r="K516" s="86"/>
      <c r="L516" s="49"/>
      <c r="M516" s="36"/>
      <c r="N516" s="57"/>
    </row>
    <row r="517" spans="1:14">
      <c r="A517" s="46"/>
      <c r="B517" s="321"/>
      <c r="D517" s="53"/>
      <c r="E517" s="46"/>
      <c r="F517" s="49"/>
      <c r="G517" s="49"/>
      <c r="H517" s="49"/>
      <c r="I517" s="86"/>
      <c r="J517" s="49"/>
      <c r="K517" s="86"/>
      <c r="L517" s="49"/>
      <c r="M517" s="36"/>
      <c r="N517" s="57"/>
    </row>
    <row r="518" spans="1:14">
      <c r="A518" s="46"/>
      <c r="B518" s="321"/>
      <c r="D518" s="53"/>
      <c r="E518" s="46"/>
      <c r="F518" s="49"/>
      <c r="G518" s="49"/>
      <c r="H518" s="49"/>
      <c r="I518" s="86"/>
      <c r="J518" s="49"/>
      <c r="K518" s="86"/>
      <c r="L518" s="49"/>
      <c r="M518" s="36"/>
      <c r="N518" s="57"/>
    </row>
    <row r="519" spans="1:14">
      <c r="A519" s="46"/>
      <c r="B519" s="321"/>
      <c r="D519" s="53"/>
      <c r="E519" s="46"/>
      <c r="F519" s="49"/>
      <c r="G519" s="49"/>
      <c r="H519" s="49"/>
      <c r="I519" s="86"/>
      <c r="J519" s="49"/>
      <c r="K519" s="86"/>
      <c r="L519" s="49"/>
      <c r="M519" s="36"/>
      <c r="N519" s="57"/>
    </row>
    <row r="520" spans="1:14">
      <c r="A520" s="46"/>
      <c r="B520" s="321"/>
      <c r="D520" s="53"/>
      <c r="E520" s="46"/>
      <c r="F520" s="49"/>
      <c r="G520" s="49"/>
      <c r="H520" s="49"/>
      <c r="I520" s="86"/>
      <c r="J520" s="49"/>
      <c r="K520" s="86"/>
      <c r="L520" s="49"/>
      <c r="M520" s="36"/>
      <c r="N520" s="57"/>
    </row>
    <row r="521" spans="1:14">
      <c r="A521" s="46"/>
      <c r="B521" s="321"/>
      <c r="D521" s="53"/>
      <c r="E521" s="46"/>
      <c r="F521" s="49"/>
      <c r="G521" s="49"/>
      <c r="H521" s="49"/>
      <c r="I521" s="86"/>
      <c r="J521" s="49"/>
      <c r="K521" s="86"/>
      <c r="L521" s="49"/>
      <c r="M521" s="36"/>
      <c r="N521" s="57"/>
    </row>
    <row r="522" spans="1:14">
      <c r="A522" s="46"/>
      <c r="B522" s="321"/>
      <c r="D522" s="53"/>
      <c r="E522" s="46"/>
      <c r="F522" s="49"/>
      <c r="G522" s="49"/>
      <c r="H522" s="49"/>
      <c r="I522" s="86"/>
      <c r="J522" s="49"/>
      <c r="K522" s="86"/>
      <c r="L522" s="49"/>
      <c r="M522" s="36"/>
      <c r="N522" s="57"/>
    </row>
    <row r="523" spans="1:14">
      <c r="A523" s="46"/>
      <c r="B523" s="321"/>
      <c r="D523" s="53"/>
      <c r="E523" s="46"/>
      <c r="F523" s="49"/>
      <c r="G523" s="49"/>
      <c r="H523" s="49"/>
      <c r="I523" s="86"/>
      <c r="J523" s="49"/>
      <c r="K523" s="86"/>
      <c r="L523" s="49"/>
      <c r="M523" s="36"/>
      <c r="N523" s="57"/>
    </row>
    <row r="524" spans="1:14">
      <c r="A524" s="46"/>
      <c r="B524" s="321"/>
      <c r="D524" s="53"/>
      <c r="E524" s="46"/>
      <c r="F524" s="49"/>
      <c r="G524" s="49"/>
      <c r="H524" s="49"/>
      <c r="I524" s="86"/>
      <c r="J524" s="49"/>
      <c r="K524" s="86"/>
      <c r="L524" s="49"/>
      <c r="M524" s="36"/>
      <c r="N524" s="57"/>
    </row>
    <row r="525" spans="1:14">
      <c r="A525" s="46"/>
      <c r="B525" s="321"/>
      <c r="D525" s="53"/>
      <c r="E525" s="46"/>
      <c r="F525" s="49"/>
      <c r="G525" s="49"/>
      <c r="H525" s="49"/>
      <c r="I525" s="86"/>
      <c r="J525" s="49"/>
      <c r="K525" s="86"/>
      <c r="L525" s="49"/>
      <c r="M525" s="36"/>
      <c r="N525" s="57"/>
    </row>
    <row r="526" spans="1:14">
      <c r="A526" s="46"/>
      <c r="B526" s="321"/>
      <c r="D526" s="53"/>
      <c r="E526" s="46"/>
      <c r="F526" s="49"/>
      <c r="G526" s="49"/>
      <c r="H526" s="49"/>
      <c r="I526" s="86"/>
      <c r="J526" s="49"/>
      <c r="K526" s="86"/>
      <c r="L526" s="49"/>
      <c r="M526" s="36"/>
      <c r="N526" s="57"/>
    </row>
    <row r="527" spans="1:14">
      <c r="A527" s="46"/>
      <c r="B527" s="321"/>
      <c r="D527" s="53"/>
      <c r="E527" s="46"/>
      <c r="F527" s="49"/>
      <c r="G527" s="49"/>
      <c r="H527" s="49"/>
      <c r="I527" s="86"/>
      <c r="J527" s="49"/>
      <c r="K527" s="86"/>
      <c r="L527" s="49"/>
      <c r="M527" s="36"/>
      <c r="N527" s="57"/>
    </row>
    <row r="528" spans="1:14">
      <c r="A528" s="46"/>
      <c r="B528" s="321"/>
      <c r="D528" s="53"/>
      <c r="E528" s="46"/>
      <c r="F528" s="49"/>
      <c r="G528" s="49"/>
      <c r="H528" s="49"/>
      <c r="I528" s="86"/>
      <c r="J528" s="49"/>
      <c r="K528" s="86"/>
      <c r="L528" s="49"/>
      <c r="M528" s="36"/>
      <c r="N528" s="57"/>
    </row>
    <row r="529" spans="1:14">
      <c r="A529" s="46"/>
      <c r="B529" s="321"/>
      <c r="D529" s="53"/>
      <c r="E529" s="46"/>
      <c r="F529" s="49"/>
      <c r="G529" s="49"/>
      <c r="H529" s="49"/>
      <c r="I529" s="86"/>
      <c r="J529" s="49"/>
      <c r="K529" s="86"/>
      <c r="L529" s="49"/>
      <c r="M529" s="36"/>
      <c r="N529" s="57"/>
    </row>
    <row r="530" spans="1:14">
      <c r="A530" s="46"/>
      <c r="B530" s="321"/>
      <c r="D530" s="53"/>
      <c r="E530" s="46"/>
      <c r="F530" s="49"/>
      <c r="G530" s="49"/>
      <c r="H530" s="49"/>
      <c r="I530" s="86"/>
      <c r="J530" s="49"/>
      <c r="K530" s="86"/>
      <c r="L530" s="49"/>
      <c r="M530" s="36"/>
      <c r="N530" s="57"/>
    </row>
    <row r="531" spans="1:14">
      <c r="A531" s="46"/>
      <c r="B531" s="321"/>
      <c r="D531" s="53"/>
      <c r="E531" s="46"/>
      <c r="F531" s="49"/>
      <c r="G531" s="49"/>
      <c r="H531" s="49"/>
      <c r="I531" s="86"/>
      <c r="J531" s="49"/>
      <c r="K531" s="86"/>
      <c r="L531" s="49"/>
      <c r="M531" s="36"/>
      <c r="N531" s="57"/>
    </row>
    <row r="532" spans="1:14">
      <c r="A532" s="46"/>
      <c r="B532" s="321"/>
      <c r="D532" s="53"/>
      <c r="E532" s="46"/>
      <c r="F532" s="49"/>
      <c r="G532" s="49"/>
      <c r="H532" s="49"/>
      <c r="I532" s="86"/>
      <c r="J532" s="49"/>
      <c r="K532" s="86"/>
      <c r="L532" s="49"/>
      <c r="M532" s="36"/>
      <c r="N532" s="57"/>
    </row>
    <row r="533" spans="1:14">
      <c r="A533" s="46"/>
      <c r="B533" s="321"/>
      <c r="D533" s="53"/>
      <c r="E533" s="46"/>
      <c r="F533" s="49"/>
      <c r="G533" s="49"/>
      <c r="H533" s="49"/>
      <c r="I533" s="86"/>
      <c r="J533" s="49"/>
      <c r="K533" s="86"/>
      <c r="L533" s="49"/>
      <c r="M533" s="36"/>
      <c r="N533" s="57"/>
    </row>
    <row r="534" spans="1:14">
      <c r="A534" s="46"/>
      <c r="B534" s="321"/>
      <c r="D534" s="53"/>
      <c r="E534" s="46"/>
      <c r="F534" s="49"/>
      <c r="G534" s="49"/>
      <c r="H534" s="49"/>
      <c r="I534" s="86"/>
      <c r="J534" s="49"/>
      <c r="K534" s="86"/>
      <c r="L534" s="49"/>
      <c r="M534" s="36"/>
      <c r="N534" s="57"/>
    </row>
    <row r="535" spans="1:14">
      <c r="A535" s="46"/>
      <c r="B535" s="321"/>
      <c r="D535" s="53"/>
      <c r="E535" s="46"/>
      <c r="F535" s="49"/>
      <c r="G535" s="49"/>
      <c r="H535" s="49"/>
      <c r="I535" s="86"/>
      <c r="J535" s="49"/>
      <c r="K535" s="86"/>
      <c r="L535" s="49"/>
      <c r="M535" s="36"/>
      <c r="N535" s="57"/>
    </row>
    <row r="536" spans="1:14">
      <c r="A536" s="46"/>
      <c r="B536" s="321"/>
      <c r="D536" s="53"/>
      <c r="E536" s="46"/>
      <c r="F536" s="49"/>
      <c r="G536" s="49"/>
      <c r="H536" s="49"/>
      <c r="I536" s="86"/>
      <c r="J536" s="49"/>
      <c r="K536" s="86"/>
      <c r="L536" s="49"/>
      <c r="M536" s="36"/>
      <c r="N536" s="57"/>
    </row>
    <row r="537" spans="1:14">
      <c r="A537" s="46"/>
      <c r="B537" s="321"/>
      <c r="D537" s="53"/>
      <c r="E537" s="46"/>
      <c r="F537" s="49"/>
      <c r="G537" s="49"/>
      <c r="H537" s="49"/>
      <c r="I537" s="86"/>
      <c r="J537" s="49"/>
      <c r="K537" s="86"/>
      <c r="L537" s="49"/>
      <c r="M537" s="36"/>
      <c r="N537" s="57"/>
    </row>
    <row r="538" spans="1:14">
      <c r="A538" s="46"/>
      <c r="B538" s="321"/>
      <c r="D538" s="53"/>
      <c r="E538" s="46"/>
      <c r="F538" s="49"/>
      <c r="G538" s="49"/>
      <c r="H538" s="49"/>
      <c r="I538" s="86"/>
      <c r="J538" s="49"/>
      <c r="K538" s="86"/>
      <c r="L538" s="49"/>
      <c r="M538" s="36"/>
      <c r="N538" s="57"/>
    </row>
    <row r="539" spans="1:14">
      <c r="A539" s="46"/>
      <c r="B539" s="321"/>
      <c r="D539" s="53"/>
      <c r="E539" s="46"/>
      <c r="F539" s="49"/>
      <c r="G539" s="49"/>
      <c r="H539" s="49"/>
      <c r="I539" s="86"/>
      <c r="J539" s="49"/>
      <c r="K539" s="86"/>
      <c r="L539" s="49"/>
      <c r="M539" s="36"/>
      <c r="N539" s="57"/>
    </row>
    <row r="540" spans="1:14">
      <c r="A540" s="46"/>
      <c r="B540" s="321"/>
      <c r="D540" s="53"/>
      <c r="E540" s="46"/>
      <c r="F540" s="49"/>
      <c r="G540" s="49"/>
      <c r="H540" s="49"/>
      <c r="I540" s="86"/>
      <c r="J540" s="49"/>
      <c r="K540" s="86"/>
      <c r="L540" s="49"/>
      <c r="M540" s="36"/>
      <c r="N540" s="57"/>
    </row>
    <row r="541" spans="1:14">
      <c r="A541" s="46"/>
      <c r="B541" s="321"/>
      <c r="D541" s="53"/>
      <c r="E541" s="46"/>
      <c r="F541" s="49"/>
      <c r="G541" s="49"/>
      <c r="H541" s="49"/>
      <c r="I541" s="86"/>
      <c r="J541" s="49"/>
      <c r="K541" s="86"/>
      <c r="L541" s="49"/>
      <c r="M541" s="36"/>
      <c r="N541" s="57"/>
    </row>
    <row r="542" spans="1:14">
      <c r="A542" s="46"/>
      <c r="B542" s="321"/>
      <c r="D542" s="53"/>
      <c r="E542" s="46"/>
      <c r="F542" s="49"/>
      <c r="G542" s="49"/>
      <c r="H542" s="49"/>
      <c r="I542" s="86"/>
      <c r="J542" s="49"/>
      <c r="K542" s="86"/>
      <c r="L542" s="49"/>
      <c r="M542" s="36"/>
      <c r="N542" s="57"/>
    </row>
    <row r="543" spans="1:14">
      <c r="A543" s="46"/>
      <c r="B543" s="321"/>
      <c r="D543" s="53"/>
      <c r="E543" s="46"/>
      <c r="F543" s="49"/>
      <c r="G543" s="49"/>
      <c r="H543" s="49"/>
      <c r="I543" s="86"/>
      <c r="J543" s="49"/>
      <c r="K543" s="86"/>
      <c r="L543" s="49"/>
      <c r="M543" s="36"/>
      <c r="N543" s="57"/>
    </row>
    <row r="544" spans="1:14">
      <c r="A544" s="46"/>
      <c r="B544" s="321"/>
      <c r="D544" s="53"/>
      <c r="E544" s="46"/>
      <c r="F544" s="49"/>
      <c r="G544" s="49"/>
      <c r="H544" s="49"/>
      <c r="I544" s="86"/>
      <c r="J544" s="49"/>
      <c r="K544" s="86"/>
      <c r="L544" s="49"/>
      <c r="M544" s="36"/>
      <c r="N544" s="57"/>
    </row>
    <row r="545" spans="1:14">
      <c r="A545" s="46"/>
      <c r="B545" s="321"/>
      <c r="D545" s="53"/>
      <c r="E545" s="46"/>
      <c r="F545" s="49"/>
      <c r="G545" s="49"/>
      <c r="H545" s="49"/>
      <c r="I545" s="86"/>
      <c r="J545" s="49"/>
      <c r="K545" s="86"/>
      <c r="L545" s="49"/>
      <c r="M545" s="36"/>
      <c r="N545" s="57"/>
    </row>
    <row r="546" spans="1:14">
      <c r="A546" s="46"/>
      <c r="B546" s="321"/>
      <c r="D546" s="53"/>
      <c r="E546" s="46"/>
      <c r="F546" s="49"/>
      <c r="G546" s="49"/>
      <c r="H546" s="49"/>
      <c r="I546" s="86"/>
      <c r="J546" s="49"/>
      <c r="K546" s="86"/>
      <c r="L546" s="49"/>
      <c r="M546" s="36"/>
      <c r="N546" s="57"/>
    </row>
    <row r="547" spans="1:14">
      <c r="A547" s="46"/>
      <c r="B547" s="321"/>
      <c r="D547" s="53"/>
      <c r="E547" s="46"/>
      <c r="F547" s="49"/>
      <c r="G547" s="49"/>
      <c r="H547" s="49"/>
      <c r="I547" s="86"/>
      <c r="J547" s="49"/>
      <c r="K547" s="86"/>
      <c r="L547" s="49"/>
      <c r="M547" s="36"/>
      <c r="N547" s="57"/>
    </row>
    <row r="548" spans="1:14">
      <c r="A548" s="46"/>
      <c r="B548" s="321"/>
      <c r="D548" s="53"/>
      <c r="E548" s="46"/>
      <c r="F548" s="49"/>
      <c r="G548" s="49"/>
      <c r="H548" s="49"/>
      <c r="I548" s="86"/>
      <c r="J548" s="49"/>
      <c r="K548" s="86"/>
      <c r="L548" s="49"/>
      <c r="M548" s="36"/>
      <c r="N548" s="57"/>
    </row>
    <row r="549" spans="1:14">
      <c r="A549" s="46"/>
      <c r="B549" s="321"/>
      <c r="D549" s="53"/>
      <c r="E549" s="46"/>
      <c r="F549" s="49"/>
      <c r="G549" s="49"/>
      <c r="H549" s="49"/>
      <c r="I549" s="86"/>
      <c r="J549" s="49"/>
      <c r="K549" s="86"/>
      <c r="L549" s="49"/>
      <c r="M549" s="36"/>
      <c r="N549" s="57"/>
    </row>
    <row r="550" spans="1:14">
      <c r="A550" s="46"/>
      <c r="B550" s="321"/>
      <c r="D550" s="53"/>
      <c r="E550" s="46"/>
      <c r="F550" s="49"/>
      <c r="G550" s="49"/>
      <c r="H550" s="49"/>
      <c r="I550" s="86"/>
      <c r="J550" s="49"/>
      <c r="K550" s="86"/>
      <c r="L550" s="49"/>
      <c r="M550" s="36"/>
      <c r="N550" s="57"/>
    </row>
    <row r="551" spans="1:14">
      <c r="A551" s="46"/>
      <c r="B551" s="321"/>
      <c r="D551" s="53"/>
      <c r="E551" s="46"/>
      <c r="F551" s="49"/>
      <c r="G551" s="49"/>
      <c r="H551" s="49"/>
      <c r="I551" s="86"/>
      <c r="J551" s="49"/>
      <c r="K551" s="86"/>
      <c r="L551" s="49"/>
      <c r="M551" s="36"/>
      <c r="N551" s="57"/>
    </row>
    <row r="552" spans="1:14">
      <c r="A552" s="46"/>
      <c r="B552" s="321"/>
      <c r="D552" s="53"/>
      <c r="E552" s="46"/>
      <c r="F552" s="49"/>
      <c r="G552" s="49"/>
      <c r="H552" s="49"/>
      <c r="I552" s="86"/>
      <c r="J552" s="49"/>
      <c r="K552" s="86"/>
      <c r="L552" s="49"/>
      <c r="M552" s="36"/>
      <c r="N552" s="57"/>
    </row>
    <row r="553" spans="1:14">
      <c r="A553" s="46"/>
      <c r="B553" s="321"/>
      <c r="D553" s="53"/>
      <c r="E553" s="46"/>
      <c r="F553" s="49"/>
      <c r="G553" s="49"/>
      <c r="H553" s="49"/>
      <c r="I553" s="86"/>
      <c r="J553" s="49"/>
      <c r="K553" s="86"/>
      <c r="L553" s="49"/>
      <c r="M553" s="36"/>
      <c r="N553" s="57"/>
    </row>
    <row r="554" spans="1:14">
      <c r="A554" s="46"/>
      <c r="B554" s="321"/>
      <c r="D554" s="53"/>
      <c r="E554" s="46"/>
      <c r="F554" s="49"/>
      <c r="G554" s="49"/>
      <c r="H554" s="49"/>
      <c r="I554" s="86"/>
      <c r="J554" s="49"/>
      <c r="K554" s="86"/>
      <c r="L554" s="49"/>
      <c r="M554" s="36"/>
      <c r="N554" s="57"/>
    </row>
    <row r="555" spans="1:14">
      <c r="A555" s="46"/>
      <c r="B555" s="321"/>
      <c r="D555" s="53"/>
      <c r="E555" s="46"/>
      <c r="F555" s="49"/>
      <c r="G555" s="49"/>
      <c r="H555" s="49"/>
      <c r="I555" s="86"/>
      <c r="J555" s="49"/>
      <c r="K555" s="86"/>
      <c r="L555" s="49"/>
      <c r="M555" s="36"/>
      <c r="N555" s="57"/>
    </row>
    <row r="556" spans="1:14">
      <c r="A556" s="46"/>
      <c r="B556" s="321"/>
      <c r="D556" s="53"/>
      <c r="E556" s="46"/>
      <c r="F556" s="49"/>
      <c r="G556" s="49"/>
      <c r="H556" s="49"/>
      <c r="I556" s="86"/>
      <c r="J556" s="49"/>
      <c r="K556" s="86"/>
      <c r="L556" s="49"/>
      <c r="M556" s="36"/>
      <c r="N556" s="57"/>
    </row>
    <row r="557" spans="1:14">
      <c r="A557" s="46"/>
      <c r="B557" s="321"/>
      <c r="D557" s="53"/>
      <c r="E557" s="46"/>
      <c r="F557" s="49"/>
      <c r="G557" s="49"/>
      <c r="H557" s="49"/>
      <c r="I557" s="86"/>
      <c r="J557" s="49"/>
      <c r="K557" s="86"/>
      <c r="L557" s="49"/>
      <c r="M557" s="36"/>
      <c r="N557" s="57"/>
    </row>
    <row r="558" spans="1:14">
      <c r="A558" s="46"/>
      <c r="B558" s="321"/>
      <c r="D558" s="53"/>
      <c r="E558" s="46"/>
      <c r="F558" s="49"/>
      <c r="G558" s="49"/>
      <c r="H558" s="49"/>
      <c r="I558" s="86"/>
      <c r="J558" s="49"/>
      <c r="K558" s="86"/>
      <c r="L558" s="49"/>
      <c r="M558" s="36"/>
      <c r="N558" s="57"/>
    </row>
    <row r="559" spans="1:14">
      <c r="A559" s="46"/>
      <c r="B559" s="321"/>
      <c r="D559" s="53"/>
      <c r="E559" s="46"/>
      <c r="F559" s="49"/>
      <c r="G559" s="49"/>
      <c r="H559" s="49"/>
      <c r="I559" s="86"/>
      <c r="J559" s="49"/>
      <c r="K559" s="86"/>
      <c r="L559" s="49"/>
      <c r="M559" s="36"/>
      <c r="N559" s="57"/>
    </row>
    <row r="560" spans="1:14">
      <c r="A560" s="46"/>
      <c r="B560" s="321"/>
      <c r="D560" s="53"/>
      <c r="E560" s="46"/>
      <c r="F560" s="49"/>
      <c r="G560" s="49"/>
      <c r="H560" s="49"/>
      <c r="I560" s="86"/>
      <c r="J560" s="49"/>
      <c r="K560" s="86"/>
      <c r="L560" s="49"/>
      <c r="M560" s="36"/>
      <c r="N560" s="57"/>
    </row>
    <row r="561" spans="1:14">
      <c r="A561" s="46"/>
      <c r="B561" s="321"/>
      <c r="D561" s="53"/>
      <c r="E561" s="46"/>
      <c r="F561" s="49"/>
      <c r="G561" s="49"/>
      <c r="H561" s="49"/>
      <c r="I561" s="86"/>
      <c r="J561" s="49"/>
      <c r="K561" s="86"/>
      <c r="L561" s="49"/>
      <c r="M561" s="36"/>
      <c r="N561" s="57"/>
    </row>
    <row r="562" spans="1:14">
      <c r="A562" s="46"/>
      <c r="B562" s="321"/>
      <c r="D562" s="53"/>
      <c r="E562" s="46"/>
      <c r="F562" s="49"/>
      <c r="G562" s="49"/>
      <c r="H562" s="49"/>
      <c r="I562" s="86"/>
      <c r="J562" s="49"/>
      <c r="K562" s="86"/>
      <c r="L562" s="49"/>
      <c r="M562" s="36"/>
      <c r="N562" s="57"/>
    </row>
    <row r="563" spans="1:14">
      <c r="A563" s="46"/>
      <c r="B563" s="321"/>
      <c r="D563" s="53"/>
      <c r="E563" s="46"/>
      <c r="F563" s="49"/>
      <c r="G563" s="49"/>
      <c r="H563" s="49"/>
      <c r="I563" s="86"/>
      <c r="J563" s="49"/>
      <c r="K563" s="86"/>
      <c r="L563" s="49"/>
      <c r="M563" s="36"/>
      <c r="N563" s="57"/>
    </row>
    <row r="564" spans="1:14">
      <c r="A564" s="46"/>
      <c r="B564" s="321"/>
      <c r="D564" s="53"/>
      <c r="E564" s="46"/>
      <c r="F564" s="49"/>
      <c r="G564" s="49"/>
      <c r="H564" s="49"/>
      <c r="I564" s="86"/>
      <c r="J564" s="49"/>
      <c r="K564" s="86"/>
      <c r="L564" s="49"/>
      <c r="M564" s="36"/>
      <c r="N564" s="57"/>
    </row>
    <row r="565" spans="1:14">
      <c r="A565" s="46"/>
      <c r="B565" s="321"/>
      <c r="D565" s="53"/>
      <c r="E565" s="46"/>
      <c r="F565" s="49"/>
      <c r="G565" s="49"/>
      <c r="H565" s="49"/>
      <c r="I565" s="86"/>
      <c r="J565" s="49"/>
      <c r="K565" s="86"/>
      <c r="L565" s="49"/>
      <c r="M565" s="36"/>
      <c r="N565" s="57"/>
    </row>
    <row r="566" spans="1:14">
      <c r="A566" s="46"/>
      <c r="B566" s="321"/>
      <c r="D566" s="53"/>
      <c r="E566" s="46"/>
      <c r="F566" s="49"/>
      <c r="G566" s="49"/>
      <c r="H566" s="49"/>
      <c r="I566" s="86"/>
      <c r="J566" s="49"/>
      <c r="K566" s="86"/>
      <c r="L566" s="49"/>
      <c r="M566" s="36"/>
      <c r="N566" s="57"/>
    </row>
    <row r="567" spans="1:14">
      <c r="A567" s="46"/>
      <c r="B567" s="321"/>
      <c r="D567" s="53"/>
      <c r="E567" s="46"/>
      <c r="F567" s="49"/>
      <c r="G567" s="49"/>
      <c r="H567" s="49"/>
      <c r="I567" s="86"/>
      <c r="J567" s="49"/>
      <c r="K567" s="86"/>
      <c r="L567" s="49"/>
      <c r="M567" s="36"/>
      <c r="N567" s="57"/>
    </row>
    <row r="568" spans="1:14">
      <c r="A568" s="46"/>
      <c r="B568" s="321"/>
      <c r="D568" s="53"/>
      <c r="E568" s="46"/>
      <c r="F568" s="49"/>
      <c r="G568" s="49"/>
      <c r="H568" s="49"/>
      <c r="I568" s="86"/>
      <c r="J568" s="49"/>
      <c r="K568" s="86"/>
      <c r="L568" s="49"/>
      <c r="M568" s="36"/>
      <c r="N568" s="57"/>
    </row>
    <row r="569" spans="1:14">
      <c r="A569" s="46"/>
      <c r="B569" s="321"/>
      <c r="D569" s="53"/>
      <c r="E569" s="46"/>
      <c r="F569" s="49"/>
      <c r="G569" s="49"/>
      <c r="H569" s="49"/>
      <c r="I569" s="86"/>
      <c r="J569" s="49"/>
      <c r="K569" s="86"/>
      <c r="L569" s="49"/>
      <c r="M569" s="36"/>
      <c r="N569" s="57"/>
    </row>
    <row r="570" spans="1:14">
      <c r="A570" s="46"/>
      <c r="B570" s="321"/>
      <c r="D570" s="53"/>
      <c r="E570" s="46"/>
      <c r="F570" s="49"/>
      <c r="G570" s="49"/>
      <c r="H570" s="49"/>
      <c r="I570" s="86"/>
      <c r="J570" s="49"/>
      <c r="K570" s="86"/>
      <c r="L570" s="49"/>
      <c r="M570" s="36"/>
      <c r="N570" s="57"/>
    </row>
    <row r="571" spans="1:14">
      <c r="A571" s="46"/>
      <c r="B571" s="321"/>
      <c r="D571" s="53"/>
      <c r="E571" s="46"/>
      <c r="F571" s="49"/>
      <c r="G571" s="49"/>
      <c r="H571" s="49"/>
      <c r="I571" s="86"/>
      <c r="J571" s="49"/>
      <c r="K571" s="86"/>
      <c r="L571" s="49"/>
      <c r="M571" s="36"/>
      <c r="N571" s="57"/>
    </row>
    <row r="572" spans="1:14">
      <c r="A572" s="46"/>
      <c r="B572" s="321"/>
      <c r="D572" s="53"/>
      <c r="E572" s="46"/>
      <c r="F572" s="49"/>
      <c r="G572" s="49"/>
      <c r="H572" s="49"/>
      <c r="I572" s="86"/>
      <c r="J572" s="49"/>
      <c r="K572" s="86"/>
      <c r="L572" s="49"/>
      <c r="M572" s="36"/>
      <c r="N572" s="57"/>
    </row>
    <row r="573" spans="1:14">
      <c r="A573" s="46"/>
      <c r="B573" s="321"/>
      <c r="D573" s="53"/>
      <c r="E573" s="46"/>
      <c r="F573" s="49"/>
      <c r="G573" s="49"/>
      <c r="H573" s="49"/>
      <c r="I573" s="86"/>
      <c r="J573" s="49"/>
      <c r="K573" s="86"/>
      <c r="L573" s="49"/>
      <c r="M573" s="36"/>
      <c r="N573" s="57"/>
    </row>
    <row r="574" spans="1:14">
      <c r="A574" s="46"/>
      <c r="B574" s="321"/>
      <c r="D574" s="53"/>
      <c r="E574" s="46"/>
      <c r="F574" s="49"/>
      <c r="G574" s="49"/>
      <c r="H574" s="49"/>
      <c r="I574" s="86"/>
      <c r="J574" s="49"/>
      <c r="K574" s="86"/>
      <c r="L574" s="49"/>
      <c r="M574" s="36"/>
      <c r="N574" s="57"/>
    </row>
    <row r="575" spans="1:14">
      <c r="A575" s="46"/>
      <c r="B575" s="321"/>
      <c r="D575" s="53"/>
      <c r="E575" s="46"/>
      <c r="F575" s="49"/>
      <c r="G575" s="49"/>
      <c r="H575" s="49"/>
      <c r="I575" s="86"/>
      <c r="J575" s="49"/>
      <c r="K575" s="86"/>
      <c r="L575" s="49"/>
      <c r="M575" s="36"/>
      <c r="N575" s="57"/>
    </row>
    <row r="576" spans="1:14">
      <c r="A576" s="46"/>
      <c r="B576" s="321"/>
      <c r="D576" s="53"/>
      <c r="E576" s="46"/>
      <c r="F576" s="49"/>
      <c r="G576" s="49"/>
      <c r="H576" s="49"/>
      <c r="I576" s="86"/>
      <c r="J576" s="49"/>
      <c r="K576" s="86"/>
      <c r="L576" s="49"/>
      <c r="M576" s="36"/>
      <c r="N576" s="57"/>
    </row>
    <row r="577" spans="1:14">
      <c r="A577" s="46"/>
      <c r="B577" s="321"/>
      <c r="D577" s="53"/>
      <c r="E577" s="46"/>
      <c r="F577" s="49"/>
      <c r="G577" s="49"/>
      <c r="H577" s="49"/>
      <c r="I577" s="86"/>
      <c r="J577" s="49"/>
      <c r="K577" s="86"/>
      <c r="L577" s="49"/>
      <c r="M577" s="36"/>
      <c r="N577" s="57"/>
    </row>
    <row r="578" spans="1:14">
      <c r="A578" s="46"/>
      <c r="B578" s="321"/>
      <c r="D578" s="53"/>
      <c r="E578" s="46"/>
      <c r="F578" s="49"/>
      <c r="G578" s="49"/>
      <c r="H578" s="49"/>
      <c r="I578" s="86"/>
      <c r="J578" s="49"/>
      <c r="K578" s="86"/>
      <c r="L578" s="49"/>
      <c r="M578" s="36"/>
      <c r="N578" s="57"/>
    </row>
    <row r="579" spans="1:14">
      <c r="A579" s="46"/>
      <c r="B579" s="321"/>
      <c r="D579" s="53"/>
      <c r="E579" s="46"/>
      <c r="F579" s="49"/>
      <c r="G579" s="49"/>
      <c r="H579" s="49"/>
      <c r="I579" s="86"/>
      <c r="J579" s="49"/>
      <c r="K579" s="86"/>
      <c r="L579" s="49"/>
      <c r="M579" s="36"/>
      <c r="N579" s="57"/>
    </row>
    <row r="580" spans="1:14">
      <c r="A580" s="46"/>
      <c r="B580" s="321"/>
      <c r="D580" s="53"/>
      <c r="E580" s="46"/>
      <c r="F580" s="49"/>
      <c r="G580" s="49"/>
      <c r="H580" s="49"/>
      <c r="I580" s="86"/>
      <c r="J580" s="49"/>
      <c r="K580" s="86"/>
      <c r="L580" s="49"/>
      <c r="M580" s="36"/>
      <c r="N580" s="57"/>
    </row>
    <row r="581" spans="1:14">
      <c r="A581" s="46"/>
      <c r="B581" s="321"/>
      <c r="D581" s="53"/>
      <c r="E581" s="46"/>
      <c r="F581" s="49"/>
      <c r="G581" s="49"/>
      <c r="H581" s="49"/>
      <c r="I581" s="86"/>
      <c r="J581" s="49"/>
      <c r="K581" s="86"/>
      <c r="L581" s="49"/>
      <c r="M581" s="36"/>
      <c r="N581" s="57"/>
    </row>
    <row r="582" spans="1:14">
      <c r="A582" s="46"/>
      <c r="B582" s="321"/>
      <c r="D582" s="53"/>
      <c r="E582" s="46"/>
      <c r="F582" s="49"/>
      <c r="G582" s="49"/>
      <c r="H582" s="49"/>
      <c r="I582" s="86"/>
      <c r="J582" s="49"/>
      <c r="K582" s="86"/>
      <c r="L582" s="49"/>
      <c r="M582" s="36"/>
      <c r="N582" s="57"/>
    </row>
    <row r="583" spans="1:14">
      <c r="A583" s="46"/>
      <c r="B583" s="321"/>
      <c r="D583" s="53"/>
      <c r="E583" s="46"/>
      <c r="F583" s="49"/>
      <c r="G583" s="49"/>
      <c r="H583" s="49"/>
      <c r="I583" s="86"/>
      <c r="J583" s="49"/>
      <c r="K583" s="86"/>
      <c r="L583" s="49"/>
      <c r="M583" s="36"/>
      <c r="N583" s="57"/>
    </row>
    <row r="584" spans="1:14">
      <c r="A584" s="46"/>
      <c r="B584" s="321"/>
      <c r="D584" s="53"/>
      <c r="E584" s="46"/>
      <c r="F584" s="49"/>
      <c r="G584" s="49"/>
      <c r="H584" s="49"/>
      <c r="I584" s="86"/>
      <c r="J584" s="49"/>
      <c r="K584" s="86"/>
      <c r="L584" s="49"/>
      <c r="M584" s="36"/>
      <c r="N584" s="57"/>
    </row>
    <row r="585" spans="1:14">
      <c r="A585" s="46"/>
      <c r="B585" s="321"/>
      <c r="D585" s="53"/>
      <c r="E585" s="46"/>
      <c r="F585" s="49"/>
      <c r="G585" s="49"/>
      <c r="H585" s="49"/>
      <c r="I585" s="86"/>
      <c r="J585" s="49"/>
      <c r="K585" s="86"/>
      <c r="L585" s="49"/>
      <c r="M585" s="36"/>
      <c r="N585" s="57"/>
    </row>
    <row r="586" spans="1:14">
      <c r="A586" s="46"/>
      <c r="B586" s="321"/>
      <c r="D586" s="53"/>
      <c r="E586" s="46"/>
      <c r="F586" s="49"/>
      <c r="G586" s="49"/>
      <c r="H586" s="49"/>
      <c r="I586" s="86"/>
      <c r="J586" s="49"/>
      <c r="K586" s="86"/>
      <c r="L586" s="49"/>
      <c r="M586" s="36"/>
      <c r="N586" s="57"/>
    </row>
    <row r="587" spans="1:14">
      <c r="A587" s="46"/>
      <c r="B587" s="321"/>
      <c r="D587" s="53"/>
      <c r="E587" s="46"/>
      <c r="F587" s="49"/>
      <c r="G587" s="49"/>
      <c r="H587" s="49"/>
      <c r="I587" s="86"/>
      <c r="J587" s="49"/>
      <c r="K587" s="86"/>
      <c r="L587" s="49"/>
      <c r="M587" s="36"/>
      <c r="N587" s="57"/>
    </row>
    <row r="588" spans="1:14">
      <c r="A588" s="46"/>
      <c r="B588" s="321"/>
      <c r="D588" s="53"/>
      <c r="E588" s="46"/>
      <c r="F588" s="49"/>
      <c r="G588" s="49"/>
      <c r="H588" s="49"/>
      <c r="I588" s="86"/>
      <c r="J588" s="49"/>
      <c r="K588" s="86"/>
      <c r="L588" s="49"/>
      <c r="M588" s="36"/>
      <c r="N588" s="57"/>
    </row>
    <row r="589" spans="1:14">
      <c r="A589" s="46"/>
      <c r="B589" s="321"/>
      <c r="D589" s="53"/>
      <c r="E589" s="46"/>
      <c r="F589" s="49"/>
      <c r="G589" s="49"/>
      <c r="H589" s="49"/>
      <c r="I589" s="86"/>
      <c r="J589" s="49"/>
      <c r="K589" s="86"/>
      <c r="L589" s="49"/>
      <c r="M589" s="36"/>
      <c r="N589" s="57"/>
    </row>
    <row r="590" spans="1:14">
      <c r="A590" s="46"/>
      <c r="B590" s="321"/>
      <c r="D590" s="53"/>
      <c r="E590" s="46"/>
      <c r="F590" s="49"/>
      <c r="G590" s="49"/>
      <c r="H590" s="49"/>
      <c r="I590" s="86"/>
      <c r="J590" s="49"/>
      <c r="K590" s="86"/>
      <c r="L590" s="49"/>
      <c r="M590" s="36"/>
      <c r="N590" s="57"/>
    </row>
    <row r="591" spans="1:14">
      <c r="A591" s="46"/>
      <c r="B591" s="321"/>
      <c r="D591" s="53"/>
      <c r="E591" s="46"/>
      <c r="F591" s="49"/>
      <c r="G591" s="49"/>
      <c r="H591" s="49"/>
      <c r="I591" s="86"/>
      <c r="J591" s="49"/>
      <c r="K591" s="86"/>
      <c r="L591" s="49"/>
      <c r="M591" s="36"/>
      <c r="N591" s="57"/>
    </row>
    <row r="592" spans="1:14">
      <c r="A592" s="46"/>
      <c r="B592" s="321"/>
      <c r="D592" s="53"/>
      <c r="E592" s="46"/>
      <c r="F592" s="49"/>
      <c r="G592" s="49"/>
      <c r="H592" s="49"/>
      <c r="I592" s="86"/>
      <c r="J592" s="49"/>
      <c r="K592" s="86"/>
      <c r="L592" s="49"/>
      <c r="M592" s="36"/>
      <c r="N592" s="57"/>
    </row>
    <row r="593" spans="1:14">
      <c r="A593" s="46"/>
      <c r="B593" s="321"/>
      <c r="D593" s="53"/>
      <c r="E593" s="46"/>
      <c r="F593" s="49"/>
      <c r="G593" s="49"/>
      <c r="H593" s="49"/>
      <c r="I593" s="86"/>
      <c r="J593" s="49"/>
      <c r="K593" s="86"/>
      <c r="L593" s="49"/>
      <c r="M593" s="36"/>
      <c r="N593" s="57"/>
    </row>
    <row r="594" spans="1:14">
      <c r="A594" s="46"/>
      <c r="B594" s="321"/>
      <c r="D594" s="53"/>
      <c r="E594" s="46"/>
      <c r="F594" s="49"/>
      <c r="G594" s="49"/>
      <c r="H594" s="49"/>
      <c r="I594" s="86"/>
      <c r="J594" s="49"/>
      <c r="K594" s="86"/>
      <c r="L594" s="49"/>
      <c r="M594" s="36"/>
      <c r="N594" s="57"/>
    </row>
    <row r="595" spans="1:14">
      <c r="A595" s="46"/>
      <c r="B595" s="321"/>
      <c r="D595" s="53"/>
      <c r="E595" s="46"/>
      <c r="F595" s="49"/>
      <c r="G595" s="49"/>
      <c r="H595" s="49"/>
      <c r="I595" s="86"/>
      <c r="J595" s="49"/>
      <c r="K595" s="86"/>
      <c r="L595" s="49"/>
      <c r="M595" s="36"/>
      <c r="N595" s="57"/>
    </row>
    <row r="596" spans="1:14">
      <c r="A596" s="46"/>
      <c r="B596" s="321"/>
      <c r="D596" s="53"/>
      <c r="E596" s="46"/>
      <c r="F596" s="49"/>
      <c r="G596" s="49"/>
      <c r="H596" s="49"/>
      <c r="I596" s="86"/>
      <c r="J596" s="49"/>
      <c r="K596" s="86"/>
      <c r="L596" s="49"/>
      <c r="M596" s="36"/>
      <c r="N596" s="57"/>
    </row>
    <row r="597" spans="1:14">
      <c r="A597" s="46"/>
      <c r="B597" s="321"/>
      <c r="D597" s="53"/>
      <c r="E597" s="46"/>
      <c r="F597" s="49"/>
      <c r="G597" s="49"/>
      <c r="H597" s="49"/>
      <c r="I597" s="86"/>
      <c r="J597" s="49"/>
      <c r="K597" s="86"/>
      <c r="L597" s="49"/>
      <c r="M597" s="36"/>
      <c r="N597" s="57"/>
    </row>
    <row r="598" spans="1:14">
      <c r="A598" s="46"/>
      <c r="B598" s="321"/>
      <c r="D598" s="53"/>
      <c r="E598" s="46"/>
      <c r="F598" s="49"/>
      <c r="G598" s="49"/>
      <c r="H598" s="49"/>
      <c r="I598" s="86"/>
      <c r="J598" s="49"/>
      <c r="K598" s="86"/>
      <c r="L598" s="49"/>
      <c r="M598" s="36"/>
      <c r="N598" s="57"/>
    </row>
    <row r="599" spans="1:14">
      <c r="A599" s="46"/>
      <c r="B599" s="321"/>
      <c r="D599" s="53"/>
      <c r="E599" s="46"/>
      <c r="F599" s="49"/>
      <c r="G599" s="49"/>
      <c r="H599" s="49"/>
      <c r="I599" s="86"/>
      <c r="J599" s="49"/>
      <c r="K599" s="86"/>
      <c r="L599" s="49"/>
      <c r="M599" s="36"/>
      <c r="N599" s="57"/>
    </row>
    <row r="600" spans="1:14">
      <c r="A600" s="46"/>
      <c r="B600" s="321"/>
      <c r="D600" s="53"/>
      <c r="E600" s="46"/>
      <c r="F600" s="49"/>
      <c r="G600" s="49"/>
      <c r="H600" s="49"/>
      <c r="I600" s="86"/>
      <c r="J600" s="49"/>
      <c r="K600" s="86"/>
      <c r="L600" s="49"/>
      <c r="M600" s="36"/>
      <c r="N600" s="57"/>
    </row>
    <row r="601" spans="1:14">
      <c r="A601" s="46"/>
      <c r="B601" s="321"/>
      <c r="D601" s="53"/>
      <c r="E601" s="46"/>
      <c r="F601" s="49"/>
      <c r="G601" s="49"/>
      <c r="H601" s="49"/>
      <c r="I601" s="86"/>
      <c r="J601" s="49"/>
      <c r="K601" s="86"/>
      <c r="L601" s="49"/>
      <c r="M601" s="36"/>
      <c r="N601" s="57"/>
    </row>
    <row r="602" spans="1:14">
      <c r="A602" s="46"/>
      <c r="B602" s="321"/>
      <c r="D602" s="53"/>
      <c r="E602" s="46"/>
      <c r="F602" s="49"/>
      <c r="G602" s="49"/>
      <c r="H602" s="49"/>
      <c r="I602" s="86"/>
      <c r="J602" s="49"/>
      <c r="K602" s="86"/>
      <c r="L602" s="49"/>
      <c r="M602" s="36"/>
      <c r="N602" s="57"/>
    </row>
    <row r="603" spans="1:14">
      <c r="A603" s="46"/>
      <c r="B603" s="321"/>
      <c r="D603" s="53"/>
      <c r="E603" s="46"/>
      <c r="F603" s="49"/>
      <c r="G603" s="49"/>
      <c r="H603" s="49"/>
      <c r="I603" s="86"/>
      <c r="J603" s="49"/>
      <c r="K603" s="86"/>
      <c r="L603" s="49"/>
      <c r="M603" s="36"/>
      <c r="N603" s="57"/>
    </row>
    <row r="604" spans="1:14">
      <c r="A604" s="46"/>
      <c r="B604" s="321"/>
      <c r="D604" s="53"/>
      <c r="E604" s="46"/>
      <c r="F604" s="49"/>
      <c r="G604" s="49"/>
      <c r="H604" s="49"/>
      <c r="I604" s="86"/>
      <c r="J604" s="49"/>
      <c r="K604" s="86"/>
      <c r="L604" s="49"/>
      <c r="M604" s="36"/>
      <c r="N604" s="57"/>
    </row>
    <row r="605" spans="1:14">
      <c r="A605" s="46"/>
      <c r="B605" s="321"/>
      <c r="D605" s="53"/>
      <c r="E605" s="46"/>
      <c r="F605" s="49"/>
      <c r="G605" s="49"/>
      <c r="H605" s="49"/>
      <c r="I605" s="86"/>
      <c r="J605" s="49"/>
      <c r="K605" s="86"/>
      <c r="L605" s="49"/>
      <c r="M605" s="36"/>
      <c r="N605" s="57"/>
    </row>
    <row r="606" spans="1:14">
      <c r="A606" s="46"/>
      <c r="B606" s="321"/>
      <c r="D606" s="53"/>
      <c r="E606" s="46"/>
      <c r="F606" s="49"/>
      <c r="G606" s="49"/>
      <c r="H606" s="49"/>
      <c r="I606" s="86"/>
      <c r="J606" s="49"/>
      <c r="K606" s="86"/>
      <c r="L606" s="49"/>
      <c r="M606" s="36"/>
      <c r="N606" s="57"/>
    </row>
    <row r="607" spans="1:14">
      <c r="A607" s="46"/>
      <c r="B607" s="321"/>
      <c r="D607" s="53"/>
      <c r="E607" s="46"/>
      <c r="F607" s="49"/>
      <c r="G607" s="49"/>
      <c r="H607" s="49"/>
      <c r="I607" s="86"/>
      <c r="J607" s="49"/>
      <c r="K607" s="86"/>
      <c r="L607" s="49"/>
      <c r="M607" s="36"/>
      <c r="N607" s="57"/>
    </row>
    <row r="608" spans="1:14">
      <c r="A608" s="46"/>
      <c r="B608" s="321"/>
      <c r="D608" s="53"/>
      <c r="E608" s="46"/>
      <c r="F608" s="49"/>
      <c r="G608" s="49"/>
      <c r="H608" s="49"/>
      <c r="I608" s="86"/>
      <c r="J608" s="49"/>
      <c r="K608" s="86"/>
      <c r="L608" s="49"/>
      <c r="M608" s="36"/>
      <c r="N608" s="57"/>
    </row>
    <row r="609" spans="1:14">
      <c r="A609" s="46"/>
      <c r="B609" s="321"/>
      <c r="D609" s="53"/>
      <c r="E609" s="46"/>
      <c r="F609" s="49"/>
      <c r="G609" s="49"/>
      <c r="H609" s="49"/>
      <c r="I609" s="86"/>
      <c r="J609" s="49"/>
      <c r="K609" s="86"/>
      <c r="L609" s="49"/>
      <c r="M609" s="36"/>
      <c r="N609" s="57"/>
    </row>
    <row r="610" spans="1:14">
      <c r="A610" s="46"/>
      <c r="B610" s="321"/>
      <c r="D610" s="53"/>
      <c r="E610" s="46"/>
      <c r="F610" s="49"/>
      <c r="G610" s="49"/>
      <c r="H610" s="49"/>
      <c r="I610" s="86"/>
      <c r="J610" s="49"/>
      <c r="K610" s="86"/>
      <c r="L610" s="49"/>
      <c r="M610" s="36"/>
      <c r="N610" s="57"/>
    </row>
    <row r="611" spans="1:14">
      <c r="A611" s="46"/>
      <c r="B611" s="321"/>
      <c r="D611" s="53"/>
      <c r="E611" s="46"/>
      <c r="F611" s="49"/>
      <c r="G611" s="49"/>
      <c r="H611" s="49"/>
      <c r="I611" s="86"/>
      <c r="J611" s="49"/>
      <c r="K611" s="86"/>
      <c r="L611" s="49"/>
      <c r="M611" s="36"/>
      <c r="N611" s="57"/>
    </row>
    <row r="612" spans="1:14">
      <c r="A612" s="46"/>
      <c r="B612" s="321"/>
      <c r="D612" s="53"/>
      <c r="E612" s="46"/>
      <c r="F612" s="49"/>
      <c r="G612" s="49"/>
      <c r="H612" s="49"/>
      <c r="I612" s="86"/>
      <c r="J612" s="49"/>
      <c r="K612" s="86"/>
      <c r="L612" s="49"/>
      <c r="M612" s="36"/>
      <c r="N612" s="57"/>
    </row>
    <row r="613" spans="1:14">
      <c r="A613" s="46"/>
      <c r="B613" s="321"/>
      <c r="D613" s="53"/>
      <c r="E613" s="46"/>
      <c r="F613" s="49"/>
      <c r="G613" s="49"/>
      <c r="H613" s="49"/>
      <c r="I613" s="86"/>
      <c r="J613" s="49"/>
      <c r="K613" s="86"/>
      <c r="L613" s="49"/>
      <c r="M613" s="36"/>
      <c r="N613" s="57"/>
    </row>
    <row r="614" spans="1:14">
      <c r="A614" s="46"/>
      <c r="B614" s="321"/>
      <c r="D614" s="53"/>
      <c r="E614" s="46"/>
      <c r="F614" s="49"/>
      <c r="G614" s="49"/>
      <c r="H614" s="49"/>
      <c r="I614" s="86"/>
      <c r="J614" s="49"/>
      <c r="K614" s="86"/>
      <c r="L614" s="49"/>
      <c r="M614" s="36"/>
      <c r="N614" s="57"/>
    </row>
    <row r="615" spans="1:14">
      <c r="A615" s="46"/>
      <c r="B615" s="321"/>
      <c r="D615" s="53"/>
      <c r="E615" s="46"/>
      <c r="F615" s="49"/>
      <c r="G615" s="49"/>
      <c r="H615" s="49"/>
      <c r="I615" s="86"/>
      <c r="J615" s="49"/>
      <c r="K615" s="86"/>
      <c r="L615" s="49"/>
      <c r="M615" s="36"/>
      <c r="N615" s="57"/>
    </row>
    <row r="616" spans="1:14">
      <c r="A616" s="46"/>
      <c r="B616" s="321"/>
      <c r="D616" s="53"/>
      <c r="E616" s="46"/>
      <c r="F616" s="49"/>
      <c r="G616" s="49"/>
      <c r="H616" s="49"/>
      <c r="I616" s="86"/>
      <c r="J616" s="49"/>
      <c r="K616" s="86"/>
      <c r="L616" s="49"/>
      <c r="M616" s="36"/>
      <c r="N616" s="57"/>
    </row>
    <row r="617" spans="1:14">
      <c r="A617" s="46"/>
      <c r="B617" s="321"/>
      <c r="D617" s="53"/>
      <c r="E617" s="46"/>
      <c r="F617" s="49"/>
      <c r="G617" s="49"/>
      <c r="H617" s="49"/>
      <c r="I617" s="86"/>
      <c r="J617" s="49"/>
      <c r="K617" s="86"/>
      <c r="L617" s="49"/>
      <c r="M617" s="36"/>
      <c r="N617" s="57"/>
    </row>
    <row r="618" spans="1:14">
      <c r="A618" s="46"/>
      <c r="B618" s="321"/>
      <c r="D618" s="53"/>
      <c r="E618" s="46"/>
      <c r="F618" s="49"/>
      <c r="G618" s="49"/>
      <c r="H618" s="49"/>
      <c r="I618" s="86"/>
      <c r="J618" s="49"/>
      <c r="K618" s="86"/>
      <c r="L618" s="49"/>
      <c r="M618" s="36"/>
      <c r="N618" s="57"/>
    </row>
    <row r="619" spans="1:14">
      <c r="A619" s="46"/>
      <c r="B619" s="321"/>
      <c r="D619" s="53"/>
      <c r="E619" s="46"/>
      <c r="F619" s="49"/>
      <c r="G619" s="49"/>
      <c r="H619" s="49"/>
      <c r="I619" s="86"/>
      <c r="J619" s="49"/>
      <c r="K619" s="86"/>
      <c r="L619" s="49"/>
      <c r="M619" s="36"/>
      <c r="N619" s="57"/>
    </row>
    <row r="620" spans="1:14">
      <c r="A620" s="46"/>
      <c r="B620" s="321"/>
      <c r="D620" s="53"/>
      <c r="E620" s="46"/>
      <c r="F620" s="49"/>
      <c r="G620" s="49"/>
      <c r="H620" s="49"/>
      <c r="I620" s="86"/>
      <c r="J620" s="49"/>
      <c r="K620" s="86"/>
      <c r="L620" s="49"/>
      <c r="M620" s="36"/>
      <c r="N620" s="57"/>
    </row>
    <row r="621" spans="1:14">
      <c r="A621" s="46"/>
      <c r="B621" s="321"/>
      <c r="D621" s="53"/>
      <c r="E621" s="46"/>
      <c r="F621" s="49"/>
      <c r="G621" s="49"/>
      <c r="H621" s="49"/>
      <c r="I621" s="86"/>
      <c r="J621" s="49"/>
      <c r="K621" s="86"/>
      <c r="L621" s="49"/>
      <c r="M621" s="36"/>
      <c r="N621" s="57"/>
    </row>
    <row r="622" spans="1:14">
      <c r="A622" s="46"/>
      <c r="B622" s="321"/>
      <c r="D622" s="53"/>
      <c r="E622" s="46"/>
      <c r="F622" s="49"/>
      <c r="G622" s="49"/>
      <c r="H622" s="49"/>
      <c r="I622" s="86"/>
      <c r="J622" s="49"/>
      <c r="K622" s="86"/>
      <c r="L622" s="49"/>
      <c r="M622" s="36"/>
      <c r="N622" s="57"/>
    </row>
    <row r="623" spans="1:14">
      <c r="A623" s="46"/>
      <c r="B623" s="321"/>
      <c r="D623" s="53"/>
      <c r="E623" s="46"/>
      <c r="F623" s="49"/>
      <c r="G623" s="49"/>
      <c r="H623" s="49"/>
      <c r="I623" s="86"/>
      <c r="J623" s="49"/>
      <c r="K623" s="86"/>
      <c r="L623" s="49"/>
      <c r="M623" s="36"/>
      <c r="N623" s="57"/>
    </row>
    <row r="624" spans="1:14">
      <c r="A624" s="46"/>
      <c r="B624" s="321"/>
      <c r="D624" s="53"/>
      <c r="E624" s="46"/>
      <c r="F624" s="49"/>
      <c r="G624" s="49"/>
      <c r="H624" s="49"/>
      <c r="I624" s="86"/>
      <c r="J624" s="49"/>
      <c r="K624" s="86"/>
      <c r="L624" s="49"/>
      <c r="M624" s="36"/>
      <c r="N624" s="57"/>
    </row>
    <row r="625" spans="1:14">
      <c r="A625" s="46"/>
      <c r="B625" s="321"/>
      <c r="D625" s="53"/>
      <c r="E625" s="46"/>
      <c r="F625" s="49"/>
      <c r="G625" s="49"/>
      <c r="H625" s="49"/>
      <c r="I625" s="86"/>
      <c r="J625" s="49"/>
      <c r="K625" s="86"/>
      <c r="L625" s="49"/>
      <c r="M625" s="36"/>
      <c r="N625" s="57"/>
    </row>
    <row r="626" spans="1:14">
      <c r="A626" s="46"/>
      <c r="B626" s="321"/>
      <c r="D626" s="53"/>
      <c r="E626" s="46"/>
      <c r="F626" s="49"/>
      <c r="G626" s="49"/>
      <c r="H626" s="49"/>
      <c r="I626" s="86"/>
      <c r="J626" s="49"/>
      <c r="K626" s="86"/>
      <c r="L626" s="49"/>
      <c r="M626" s="36"/>
      <c r="N626" s="57"/>
    </row>
    <row r="627" spans="1:14">
      <c r="A627" s="46"/>
      <c r="B627" s="321"/>
      <c r="D627" s="53"/>
      <c r="E627" s="46"/>
      <c r="F627" s="49"/>
      <c r="G627" s="49"/>
      <c r="H627" s="49"/>
      <c r="I627" s="86"/>
      <c r="J627" s="49"/>
      <c r="K627" s="86"/>
      <c r="L627" s="49"/>
      <c r="M627" s="36"/>
      <c r="N627" s="57"/>
    </row>
    <row r="628" spans="1:14">
      <c r="A628" s="46"/>
      <c r="B628" s="321"/>
      <c r="D628" s="53"/>
      <c r="E628" s="46"/>
      <c r="F628" s="49"/>
      <c r="G628" s="49"/>
      <c r="H628" s="49"/>
      <c r="I628" s="86"/>
      <c r="J628" s="49"/>
      <c r="K628" s="86"/>
      <c r="L628" s="49"/>
      <c r="M628" s="36"/>
      <c r="N628" s="57"/>
    </row>
    <row r="629" spans="1:14">
      <c r="A629" s="46"/>
      <c r="B629" s="321"/>
      <c r="D629" s="53"/>
      <c r="E629" s="46"/>
      <c r="F629" s="49"/>
      <c r="G629" s="49"/>
      <c r="H629" s="49"/>
      <c r="I629" s="86"/>
      <c r="J629" s="49"/>
      <c r="K629" s="86"/>
      <c r="L629" s="49"/>
      <c r="M629" s="36"/>
      <c r="N629" s="57"/>
    </row>
    <row r="630" spans="1:14">
      <c r="A630" s="46"/>
      <c r="B630" s="321"/>
      <c r="D630" s="53"/>
      <c r="E630" s="46"/>
      <c r="F630" s="49"/>
      <c r="G630" s="49"/>
      <c r="H630" s="49"/>
      <c r="I630" s="86"/>
      <c r="J630" s="49"/>
      <c r="K630" s="86"/>
      <c r="L630" s="49"/>
      <c r="M630" s="36"/>
      <c r="N630" s="57"/>
    </row>
    <row r="631" spans="1:14">
      <c r="A631" s="46"/>
      <c r="B631" s="321"/>
      <c r="D631" s="53"/>
      <c r="E631" s="46"/>
      <c r="F631" s="49"/>
      <c r="G631" s="49"/>
      <c r="H631" s="49"/>
      <c r="I631" s="86"/>
      <c r="J631" s="49"/>
      <c r="K631" s="86"/>
      <c r="L631" s="49"/>
      <c r="M631" s="36"/>
      <c r="N631" s="57"/>
    </row>
    <row r="632" spans="1:14">
      <c r="A632" s="46"/>
      <c r="B632" s="321"/>
      <c r="D632" s="53"/>
      <c r="E632" s="46"/>
      <c r="F632" s="49"/>
      <c r="G632" s="49"/>
      <c r="H632" s="49"/>
      <c r="I632" s="86"/>
      <c r="J632" s="49"/>
      <c r="K632" s="86"/>
      <c r="L632" s="49"/>
      <c r="M632" s="36"/>
      <c r="N632" s="57"/>
    </row>
    <row r="633" spans="1:14">
      <c r="A633" s="46"/>
      <c r="B633" s="321"/>
      <c r="D633" s="53"/>
      <c r="E633" s="46"/>
      <c r="F633" s="49"/>
      <c r="G633" s="49"/>
      <c r="H633" s="49"/>
      <c r="I633" s="86"/>
      <c r="J633" s="49"/>
      <c r="K633" s="86"/>
      <c r="L633" s="49"/>
      <c r="M633" s="36"/>
      <c r="N633" s="57"/>
    </row>
    <row r="634" spans="1:14">
      <c r="A634" s="46"/>
      <c r="B634" s="321"/>
      <c r="D634" s="53"/>
      <c r="E634" s="46"/>
      <c r="F634" s="49"/>
      <c r="G634" s="49"/>
      <c r="H634" s="49"/>
      <c r="I634" s="86"/>
      <c r="J634" s="49"/>
      <c r="K634" s="86"/>
      <c r="L634" s="49"/>
      <c r="M634" s="36"/>
      <c r="N634" s="57"/>
    </row>
    <row r="635" spans="1:14">
      <c r="A635" s="46"/>
      <c r="B635" s="321"/>
      <c r="D635" s="53"/>
      <c r="E635" s="46"/>
      <c r="F635" s="49"/>
      <c r="G635" s="49"/>
      <c r="H635" s="49"/>
      <c r="I635" s="86"/>
      <c r="J635" s="49"/>
      <c r="K635" s="86"/>
      <c r="L635" s="49"/>
      <c r="M635" s="36"/>
      <c r="N635" s="57"/>
    </row>
    <row r="636" spans="1:14">
      <c r="A636" s="46"/>
      <c r="B636" s="321"/>
      <c r="D636" s="53"/>
      <c r="E636" s="46"/>
      <c r="F636" s="49"/>
      <c r="G636" s="49"/>
      <c r="H636" s="49"/>
      <c r="I636" s="86"/>
      <c r="J636" s="49"/>
      <c r="K636" s="86"/>
      <c r="L636" s="49"/>
      <c r="M636" s="36"/>
      <c r="N636" s="57"/>
    </row>
    <row r="637" spans="1:14">
      <c r="A637" s="46"/>
      <c r="B637" s="321"/>
      <c r="D637" s="53"/>
      <c r="E637" s="46"/>
      <c r="F637" s="49"/>
      <c r="G637" s="49"/>
      <c r="H637" s="49"/>
      <c r="I637" s="86"/>
      <c r="J637" s="49"/>
      <c r="K637" s="86"/>
      <c r="L637" s="49"/>
      <c r="M637" s="36"/>
      <c r="N637" s="57"/>
    </row>
    <row r="638" spans="1:14">
      <c r="A638" s="46"/>
      <c r="B638" s="321"/>
      <c r="D638" s="53"/>
      <c r="E638" s="46"/>
      <c r="F638" s="49"/>
      <c r="G638" s="49"/>
      <c r="H638" s="49"/>
      <c r="I638" s="86"/>
      <c r="J638" s="49"/>
      <c r="K638" s="86"/>
      <c r="L638" s="49"/>
      <c r="M638" s="36"/>
      <c r="N638" s="57"/>
    </row>
    <row r="639" spans="1:14">
      <c r="A639" s="46"/>
      <c r="B639" s="321"/>
      <c r="D639" s="53"/>
      <c r="E639" s="46"/>
      <c r="F639" s="49"/>
      <c r="G639" s="49"/>
      <c r="H639" s="49"/>
      <c r="I639" s="86"/>
      <c r="J639" s="49"/>
      <c r="K639" s="86"/>
      <c r="L639" s="49"/>
      <c r="M639" s="36"/>
      <c r="N639" s="57"/>
    </row>
    <row r="640" spans="1:14">
      <c r="A640" s="46"/>
      <c r="B640" s="321"/>
      <c r="D640" s="53"/>
      <c r="E640" s="46"/>
      <c r="F640" s="49"/>
      <c r="G640" s="49"/>
      <c r="H640" s="49"/>
      <c r="I640" s="86"/>
      <c r="J640" s="49"/>
      <c r="K640" s="86"/>
      <c r="L640" s="49"/>
      <c r="M640" s="36"/>
      <c r="N640" s="57"/>
    </row>
    <row r="641" spans="1:14">
      <c r="A641" s="46"/>
      <c r="B641" s="321"/>
      <c r="D641" s="53"/>
      <c r="E641" s="46"/>
      <c r="F641" s="49"/>
      <c r="G641" s="49"/>
      <c r="H641" s="49"/>
      <c r="I641" s="86"/>
      <c r="J641" s="49"/>
      <c r="K641" s="86"/>
      <c r="L641" s="49"/>
      <c r="M641" s="36"/>
      <c r="N641" s="57"/>
    </row>
    <row r="642" spans="1:14">
      <c r="A642" s="46"/>
      <c r="B642" s="321"/>
      <c r="D642" s="53"/>
      <c r="E642" s="46"/>
      <c r="F642" s="49"/>
      <c r="G642" s="49"/>
      <c r="H642" s="49"/>
      <c r="I642" s="86"/>
      <c r="J642" s="49"/>
      <c r="K642" s="86"/>
      <c r="L642" s="49"/>
      <c r="M642" s="36"/>
      <c r="N642" s="57"/>
    </row>
    <row r="643" spans="1:14">
      <c r="A643" s="46"/>
      <c r="B643" s="321"/>
      <c r="D643" s="53"/>
      <c r="E643" s="46"/>
      <c r="F643" s="49"/>
      <c r="G643" s="49"/>
      <c r="H643" s="49"/>
      <c r="I643" s="86"/>
      <c r="J643" s="49"/>
      <c r="K643" s="86"/>
      <c r="L643" s="49"/>
      <c r="M643" s="36"/>
      <c r="N643" s="57"/>
    </row>
    <row r="644" spans="1:14">
      <c r="A644" s="46"/>
      <c r="B644" s="321"/>
      <c r="D644" s="53"/>
      <c r="E644" s="46"/>
      <c r="F644" s="49"/>
      <c r="G644" s="49"/>
      <c r="H644" s="49"/>
      <c r="I644" s="86"/>
      <c r="J644" s="49"/>
      <c r="K644" s="86"/>
      <c r="L644" s="49"/>
      <c r="M644" s="36"/>
      <c r="N644" s="57"/>
    </row>
    <row r="645" spans="1:14">
      <c r="A645" s="46"/>
      <c r="B645" s="321"/>
      <c r="D645" s="53"/>
      <c r="E645" s="46"/>
      <c r="F645" s="49"/>
      <c r="G645" s="49"/>
      <c r="H645" s="49"/>
      <c r="I645" s="86"/>
      <c r="J645" s="49"/>
      <c r="K645" s="86"/>
      <c r="L645" s="49"/>
      <c r="M645" s="36"/>
      <c r="N645" s="57"/>
    </row>
    <row r="646" spans="1:14">
      <c r="A646" s="46"/>
      <c r="B646" s="321"/>
      <c r="D646" s="53"/>
      <c r="E646" s="46"/>
      <c r="F646" s="49"/>
      <c r="G646" s="49"/>
      <c r="H646" s="49"/>
      <c r="I646" s="86"/>
      <c r="J646" s="49"/>
      <c r="K646" s="86"/>
      <c r="L646" s="49"/>
      <c r="M646" s="36"/>
      <c r="N646" s="57"/>
    </row>
    <row r="647" spans="1:14">
      <c r="A647" s="46"/>
      <c r="B647" s="321"/>
      <c r="D647" s="53"/>
      <c r="E647" s="46"/>
      <c r="F647" s="49"/>
      <c r="G647" s="49"/>
      <c r="H647" s="49"/>
      <c r="I647" s="86"/>
      <c r="J647" s="49"/>
      <c r="K647" s="86"/>
      <c r="L647" s="49"/>
      <c r="M647" s="36"/>
      <c r="N647" s="57"/>
    </row>
    <row r="648" spans="1:14">
      <c r="A648" s="46"/>
      <c r="B648" s="321"/>
      <c r="D648" s="53"/>
      <c r="E648" s="46"/>
      <c r="F648" s="49"/>
      <c r="G648" s="49"/>
      <c r="H648" s="49"/>
      <c r="I648" s="86"/>
      <c r="J648" s="49"/>
      <c r="K648" s="86"/>
      <c r="L648" s="49"/>
      <c r="M648" s="36"/>
      <c r="N648" s="57"/>
    </row>
    <row r="649" spans="1:14">
      <c r="A649" s="46"/>
      <c r="B649" s="321"/>
      <c r="D649" s="53"/>
      <c r="E649" s="46"/>
      <c r="F649" s="49"/>
      <c r="G649" s="49"/>
      <c r="H649" s="49"/>
      <c r="I649" s="86"/>
      <c r="J649" s="49"/>
      <c r="K649" s="86"/>
      <c r="L649" s="49"/>
      <c r="M649" s="36"/>
      <c r="N649" s="57"/>
    </row>
    <row r="650" spans="1:14">
      <c r="A650" s="46"/>
      <c r="B650" s="321"/>
      <c r="D650" s="53"/>
      <c r="E650" s="46"/>
      <c r="F650" s="49"/>
      <c r="G650" s="49"/>
      <c r="H650" s="49"/>
      <c r="I650" s="86"/>
      <c r="J650" s="49"/>
      <c r="K650" s="86"/>
      <c r="L650" s="49"/>
      <c r="M650" s="36"/>
      <c r="N650" s="57"/>
    </row>
    <row r="651" spans="1:14">
      <c r="A651" s="46"/>
      <c r="B651" s="321"/>
      <c r="D651" s="53"/>
      <c r="E651" s="46"/>
      <c r="F651" s="49"/>
      <c r="G651" s="49"/>
      <c r="H651" s="49"/>
      <c r="I651" s="86"/>
      <c r="J651" s="49"/>
      <c r="K651" s="86"/>
      <c r="L651" s="49"/>
      <c r="M651" s="36"/>
      <c r="N651" s="57"/>
    </row>
    <row r="652" spans="1:14">
      <c r="A652" s="46"/>
      <c r="B652" s="321"/>
      <c r="D652" s="53"/>
      <c r="E652" s="46"/>
      <c r="F652" s="49"/>
      <c r="G652" s="49"/>
      <c r="H652" s="49"/>
      <c r="I652" s="86"/>
      <c r="J652" s="49"/>
      <c r="K652" s="86"/>
      <c r="L652" s="49"/>
      <c r="M652" s="36"/>
      <c r="N652" s="57"/>
    </row>
    <row r="653" spans="1:14">
      <c r="A653" s="46"/>
      <c r="B653" s="321"/>
      <c r="D653" s="53"/>
      <c r="E653" s="46"/>
      <c r="F653" s="49"/>
      <c r="G653" s="49"/>
      <c r="H653" s="49"/>
      <c r="I653" s="86"/>
      <c r="J653" s="49"/>
      <c r="K653" s="86"/>
      <c r="L653" s="49"/>
      <c r="M653" s="36"/>
      <c r="N653" s="57"/>
    </row>
    <row r="654" spans="1:14">
      <c r="A654" s="46"/>
      <c r="B654" s="321"/>
      <c r="D654" s="53"/>
      <c r="E654" s="46"/>
      <c r="F654" s="49"/>
      <c r="G654" s="49"/>
      <c r="H654" s="49"/>
      <c r="I654" s="86"/>
      <c r="J654" s="49"/>
      <c r="K654" s="86"/>
      <c r="L654" s="49"/>
      <c r="M654" s="36"/>
      <c r="N654" s="57"/>
    </row>
    <row r="655" spans="1:14">
      <c r="A655" s="46"/>
      <c r="B655" s="321"/>
      <c r="D655" s="53"/>
      <c r="E655" s="46"/>
      <c r="F655" s="49"/>
      <c r="G655" s="49"/>
      <c r="H655" s="49"/>
      <c r="I655" s="86"/>
      <c r="J655" s="49"/>
      <c r="K655" s="86"/>
      <c r="L655" s="49"/>
      <c r="M655" s="36"/>
      <c r="N655" s="57"/>
    </row>
    <row r="656" spans="1:14">
      <c r="A656" s="46"/>
      <c r="B656" s="321"/>
      <c r="D656" s="53"/>
      <c r="E656" s="46"/>
      <c r="F656" s="49"/>
      <c r="G656" s="49"/>
      <c r="H656" s="49"/>
      <c r="I656" s="86"/>
      <c r="J656" s="49"/>
      <c r="K656" s="86"/>
      <c r="L656" s="49"/>
      <c r="M656" s="36"/>
      <c r="N656" s="57"/>
    </row>
    <row r="657" spans="1:14">
      <c r="A657" s="46"/>
      <c r="B657" s="321"/>
      <c r="D657" s="53"/>
      <c r="E657" s="46"/>
      <c r="F657" s="49"/>
      <c r="G657" s="49"/>
      <c r="H657" s="49"/>
      <c r="I657" s="86"/>
      <c r="J657" s="49"/>
      <c r="K657" s="86"/>
      <c r="L657" s="49"/>
      <c r="M657" s="36"/>
      <c r="N657" s="57"/>
    </row>
    <row r="658" spans="1:14">
      <c r="A658" s="46"/>
      <c r="B658" s="321"/>
      <c r="D658" s="53"/>
      <c r="E658" s="46"/>
      <c r="F658" s="49"/>
      <c r="G658" s="49"/>
      <c r="H658" s="49"/>
      <c r="I658" s="86"/>
      <c r="J658" s="49"/>
      <c r="K658" s="86"/>
      <c r="L658" s="49"/>
      <c r="M658" s="36"/>
      <c r="N658" s="57"/>
    </row>
    <row r="659" spans="1:14">
      <c r="A659" s="46"/>
      <c r="B659" s="321"/>
      <c r="D659" s="53"/>
      <c r="E659" s="46"/>
      <c r="F659" s="49"/>
      <c r="G659" s="49"/>
      <c r="H659" s="49"/>
      <c r="I659" s="86"/>
      <c r="J659" s="49"/>
      <c r="K659" s="86"/>
      <c r="L659" s="49"/>
      <c r="M659" s="36"/>
      <c r="N659" s="57"/>
    </row>
    <row r="660" spans="1:14">
      <c r="A660" s="46"/>
      <c r="B660" s="321"/>
      <c r="D660" s="53"/>
      <c r="E660" s="46"/>
      <c r="F660" s="49"/>
      <c r="G660" s="49"/>
      <c r="H660" s="49"/>
      <c r="I660" s="86"/>
      <c r="J660" s="49"/>
      <c r="K660" s="86"/>
      <c r="L660" s="49"/>
      <c r="M660" s="36"/>
      <c r="N660" s="57"/>
    </row>
    <row r="661" spans="1:14">
      <c r="A661" s="46"/>
      <c r="B661" s="321"/>
      <c r="D661" s="53"/>
      <c r="E661" s="46"/>
      <c r="F661" s="49"/>
      <c r="G661" s="49"/>
      <c r="H661" s="49"/>
      <c r="I661" s="86"/>
      <c r="J661" s="49"/>
      <c r="K661" s="86"/>
      <c r="L661" s="49"/>
      <c r="M661" s="36"/>
      <c r="N661" s="57"/>
    </row>
    <row r="662" spans="1:14">
      <c r="A662" s="46"/>
      <c r="B662" s="321"/>
      <c r="D662" s="53"/>
      <c r="E662" s="46"/>
      <c r="F662" s="49"/>
      <c r="G662" s="49"/>
      <c r="H662" s="49"/>
      <c r="I662" s="86"/>
      <c r="J662" s="49"/>
      <c r="K662" s="86"/>
      <c r="L662" s="49"/>
      <c r="M662" s="36"/>
      <c r="N662" s="57"/>
    </row>
    <row r="663" spans="1:14">
      <c r="A663" s="46"/>
      <c r="B663" s="321"/>
      <c r="D663" s="53"/>
      <c r="E663" s="46"/>
      <c r="F663" s="49"/>
      <c r="G663" s="49"/>
      <c r="H663" s="49"/>
      <c r="I663" s="86"/>
      <c r="J663" s="49"/>
      <c r="K663" s="86"/>
      <c r="L663" s="49"/>
      <c r="M663" s="36"/>
      <c r="N663" s="57"/>
    </row>
    <row r="664" spans="1:14">
      <c r="A664" s="46"/>
      <c r="B664" s="321"/>
      <c r="D664" s="53"/>
      <c r="E664" s="46"/>
      <c r="F664" s="49"/>
      <c r="G664" s="49"/>
      <c r="H664" s="49"/>
      <c r="I664" s="86"/>
      <c r="J664" s="49"/>
      <c r="K664" s="86"/>
      <c r="L664" s="49"/>
      <c r="M664" s="36"/>
      <c r="N664" s="57"/>
    </row>
    <row r="665" spans="1:14">
      <c r="A665" s="46"/>
      <c r="B665" s="321"/>
      <c r="D665" s="53"/>
      <c r="E665" s="46"/>
      <c r="F665" s="49"/>
      <c r="G665" s="49"/>
      <c r="H665" s="49"/>
      <c r="I665" s="86"/>
      <c r="J665" s="49"/>
      <c r="K665" s="86"/>
      <c r="L665" s="49"/>
      <c r="M665" s="36"/>
      <c r="N665" s="57"/>
    </row>
    <row r="666" spans="1:14">
      <c r="A666" s="46"/>
      <c r="B666" s="321"/>
      <c r="D666" s="53"/>
      <c r="E666" s="46"/>
      <c r="F666" s="49"/>
      <c r="G666" s="49"/>
      <c r="H666" s="49"/>
      <c r="I666" s="86"/>
      <c r="J666" s="49"/>
      <c r="K666" s="86"/>
      <c r="L666" s="49"/>
      <c r="M666" s="36"/>
      <c r="N666" s="57"/>
    </row>
    <row r="667" spans="1:14">
      <c r="A667" s="46"/>
      <c r="B667" s="321"/>
      <c r="D667" s="53"/>
      <c r="E667" s="46"/>
      <c r="F667" s="49"/>
      <c r="G667" s="49"/>
      <c r="H667" s="49"/>
      <c r="I667" s="86"/>
      <c r="J667" s="49"/>
      <c r="K667" s="86"/>
      <c r="L667" s="49"/>
      <c r="M667" s="36"/>
      <c r="N667" s="57"/>
    </row>
    <row r="668" spans="1:14">
      <c r="A668" s="46"/>
      <c r="B668" s="321"/>
      <c r="D668" s="53"/>
      <c r="E668" s="46"/>
      <c r="F668" s="49"/>
      <c r="G668" s="49"/>
      <c r="H668" s="49"/>
      <c r="I668" s="86"/>
      <c r="J668" s="49"/>
      <c r="K668" s="86"/>
      <c r="L668" s="49"/>
      <c r="M668" s="36"/>
      <c r="N668" s="57"/>
    </row>
    <row r="669" spans="1:14">
      <c r="A669" s="46"/>
      <c r="B669" s="321"/>
      <c r="D669" s="53"/>
      <c r="E669" s="46"/>
      <c r="F669" s="49"/>
      <c r="G669" s="49"/>
      <c r="H669" s="49"/>
      <c r="I669" s="86"/>
      <c r="J669" s="49"/>
      <c r="K669" s="86"/>
      <c r="L669" s="49"/>
      <c r="M669" s="36"/>
      <c r="N669" s="57"/>
    </row>
    <row r="670" spans="1:14">
      <c r="A670" s="46"/>
      <c r="B670" s="321"/>
      <c r="D670" s="53"/>
      <c r="E670" s="46"/>
      <c r="F670" s="49"/>
      <c r="G670" s="49"/>
      <c r="H670" s="49"/>
      <c r="I670" s="86"/>
      <c r="J670" s="49"/>
      <c r="K670" s="86"/>
      <c r="L670" s="49"/>
      <c r="M670" s="36"/>
      <c r="N670" s="57"/>
    </row>
    <row r="671" spans="1:14">
      <c r="A671" s="46"/>
      <c r="B671" s="321"/>
      <c r="D671" s="53"/>
      <c r="E671" s="46"/>
      <c r="F671" s="49"/>
      <c r="G671" s="49"/>
      <c r="H671" s="49"/>
      <c r="I671" s="86"/>
      <c r="J671" s="49"/>
      <c r="K671" s="86"/>
      <c r="L671" s="49"/>
      <c r="M671" s="36"/>
      <c r="N671" s="57"/>
    </row>
    <row r="672" spans="1:14">
      <c r="A672" s="46"/>
      <c r="B672" s="321"/>
      <c r="D672" s="53"/>
      <c r="E672" s="46"/>
      <c r="F672" s="49"/>
      <c r="G672" s="49"/>
      <c r="H672" s="49"/>
      <c r="I672" s="86"/>
      <c r="J672" s="49"/>
      <c r="K672" s="86"/>
      <c r="L672" s="49"/>
      <c r="M672" s="36"/>
      <c r="N672" s="57"/>
    </row>
    <row r="673" spans="1:14">
      <c r="A673" s="46"/>
      <c r="B673" s="321"/>
      <c r="D673" s="53"/>
      <c r="E673" s="46"/>
      <c r="F673" s="49"/>
      <c r="G673" s="49"/>
      <c r="H673" s="49"/>
      <c r="I673" s="86"/>
      <c r="J673" s="49"/>
      <c r="K673" s="86"/>
      <c r="L673" s="49"/>
      <c r="M673" s="36"/>
      <c r="N673" s="57"/>
    </row>
    <row r="674" spans="1:14">
      <c r="A674" s="46"/>
      <c r="B674" s="321"/>
      <c r="D674" s="53"/>
      <c r="E674" s="46"/>
      <c r="F674" s="49"/>
      <c r="G674" s="49"/>
      <c r="H674" s="49"/>
      <c r="I674" s="86"/>
      <c r="J674" s="49"/>
      <c r="K674" s="86"/>
      <c r="L674" s="49"/>
      <c r="M674" s="36"/>
      <c r="N674" s="57"/>
    </row>
    <row r="675" spans="1:14">
      <c r="A675" s="46"/>
      <c r="B675" s="321"/>
      <c r="D675" s="53"/>
      <c r="E675" s="46"/>
      <c r="F675" s="49"/>
      <c r="G675" s="49"/>
      <c r="H675" s="49"/>
      <c r="I675" s="86"/>
      <c r="J675" s="49"/>
      <c r="K675" s="86"/>
      <c r="L675" s="49"/>
      <c r="M675" s="36"/>
      <c r="N675" s="57"/>
    </row>
    <row r="676" spans="1:14">
      <c r="A676" s="46"/>
      <c r="B676" s="321"/>
      <c r="D676" s="53"/>
      <c r="E676" s="46"/>
      <c r="F676" s="49"/>
      <c r="G676" s="49"/>
      <c r="H676" s="49"/>
      <c r="I676" s="86"/>
      <c r="J676" s="49"/>
      <c r="K676" s="86"/>
      <c r="L676" s="49"/>
      <c r="M676" s="36"/>
      <c r="N676" s="57"/>
    </row>
    <row r="677" spans="1:14">
      <c r="A677" s="46"/>
      <c r="B677" s="321"/>
      <c r="D677" s="53"/>
      <c r="E677" s="46"/>
      <c r="F677" s="49"/>
      <c r="G677" s="49"/>
      <c r="H677" s="49"/>
      <c r="I677" s="86"/>
      <c r="J677" s="49"/>
      <c r="K677" s="86"/>
      <c r="L677" s="49"/>
      <c r="M677" s="36"/>
      <c r="N677" s="57"/>
    </row>
    <row r="678" spans="1:14">
      <c r="A678" s="46"/>
      <c r="B678" s="321"/>
      <c r="D678" s="53"/>
      <c r="E678" s="46"/>
      <c r="F678" s="49"/>
      <c r="G678" s="49"/>
      <c r="H678" s="49"/>
      <c r="I678" s="86"/>
      <c r="J678" s="49"/>
      <c r="K678" s="86"/>
      <c r="L678" s="49"/>
      <c r="M678" s="36"/>
      <c r="N678" s="57"/>
    </row>
    <row r="679" spans="1:14">
      <c r="A679" s="46"/>
      <c r="B679" s="321"/>
      <c r="D679" s="53"/>
      <c r="E679" s="46"/>
      <c r="F679" s="49"/>
      <c r="G679" s="49"/>
      <c r="H679" s="49"/>
      <c r="I679" s="86"/>
      <c r="J679" s="49"/>
      <c r="K679" s="86"/>
      <c r="L679" s="49"/>
      <c r="M679" s="36"/>
      <c r="N679" s="57"/>
    </row>
    <row r="680" spans="1:14">
      <c r="A680" s="46"/>
      <c r="B680" s="321"/>
      <c r="D680" s="53"/>
      <c r="E680" s="46"/>
      <c r="F680" s="49"/>
      <c r="G680" s="49"/>
      <c r="H680" s="49"/>
      <c r="I680" s="86"/>
      <c r="J680" s="49"/>
      <c r="K680" s="86"/>
      <c r="L680" s="49"/>
      <c r="M680" s="36"/>
      <c r="N680" s="57"/>
    </row>
    <row r="681" spans="1:14">
      <c r="A681" s="46"/>
      <c r="B681" s="321"/>
      <c r="D681" s="53"/>
      <c r="E681" s="46"/>
      <c r="F681" s="49"/>
      <c r="G681" s="49"/>
      <c r="H681" s="49"/>
      <c r="I681" s="86"/>
      <c r="J681" s="49"/>
      <c r="K681" s="86"/>
      <c r="L681" s="49"/>
      <c r="M681" s="36"/>
      <c r="N681" s="57"/>
    </row>
    <row r="682" spans="1:14">
      <c r="A682" s="46"/>
      <c r="B682" s="321"/>
      <c r="D682" s="53"/>
      <c r="E682" s="46"/>
      <c r="F682" s="49"/>
      <c r="G682" s="49"/>
      <c r="H682" s="49"/>
      <c r="I682" s="86"/>
      <c r="J682" s="49"/>
      <c r="K682" s="86"/>
      <c r="L682" s="49"/>
      <c r="M682" s="36"/>
      <c r="N682" s="57"/>
    </row>
    <row r="683" spans="1:14">
      <c r="A683" s="46"/>
      <c r="B683" s="321"/>
      <c r="D683" s="53"/>
      <c r="E683" s="46"/>
      <c r="F683" s="49"/>
      <c r="G683" s="49"/>
      <c r="H683" s="49"/>
      <c r="I683" s="86"/>
      <c r="J683" s="49"/>
      <c r="K683" s="86"/>
      <c r="L683" s="49"/>
      <c r="M683" s="36"/>
      <c r="N683" s="57"/>
    </row>
    <row r="684" spans="1:14">
      <c r="A684" s="46"/>
      <c r="B684" s="321"/>
      <c r="D684" s="53"/>
      <c r="E684" s="46"/>
      <c r="F684" s="49"/>
      <c r="G684" s="49"/>
      <c r="H684" s="49"/>
      <c r="I684" s="86"/>
      <c r="J684" s="49"/>
      <c r="K684" s="86"/>
      <c r="L684" s="49"/>
      <c r="M684" s="36"/>
      <c r="N684" s="57"/>
    </row>
    <row r="685" spans="1:14">
      <c r="A685" s="46"/>
      <c r="B685" s="321"/>
      <c r="D685" s="53"/>
      <c r="E685" s="46"/>
      <c r="F685" s="49"/>
      <c r="G685" s="49"/>
      <c r="H685" s="49"/>
      <c r="I685" s="86"/>
      <c r="J685" s="49"/>
      <c r="K685" s="86"/>
      <c r="L685" s="49"/>
      <c r="M685" s="36"/>
      <c r="N685" s="57"/>
    </row>
    <row r="686" spans="1:14">
      <c r="A686" s="46"/>
      <c r="B686" s="321"/>
      <c r="D686" s="53"/>
      <c r="E686" s="46"/>
      <c r="F686" s="49"/>
      <c r="G686" s="49"/>
      <c r="H686" s="49"/>
      <c r="I686" s="86"/>
      <c r="J686" s="49"/>
      <c r="K686" s="86"/>
      <c r="L686" s="49"/>
      <c r="M686" s="36"/>
      <c r="N686" s="57"/>
    </row>
    <row r="687" spans="1:14">
      <c r="A687" s="46"/>
      <c r="B687" s="321"/>
      <c r="D687" s="53"/>
      <c r="E687" s="46"/>
      <c r="F687" s="49"/>
      <c r="G687" s="49"/>
      <c r="H687" s="49"/>
      <c r="I687" s="86"/>
      <c r="J687" s="49"/>
      <c r="K687" s="86"/>
      <c r="L687" s="49"/>
      <c r="M687" s="36"/>
      <c r="N687" s="57"/>
    </row>
    <row r="688" spans="1:14">
      <c r="A688" s="46"/>
      <c r="B688" s="321"/>
      <c r="D688" s="53"/>
      <c r="E688" s="46"/>
      <c r="F688" s="49"/>
      <c r="G688" s="49"/>
      <c r="H688" s="49"/>
      <c r="I688" s="86"/>
      <c r="J688" s="49"/>
      <c r="K688" s="86"/>
      <c r="L688" s="49"/>
      <c r="M688" s="36"/>
      <c r="N688" s="57"/>
    </row>
    <row r="689" spans="1:14">
      <c r="A689" s="46"/>
      <c r="B689" s="321"/>
      <c r="D689" s="53"/>
      <c r="E689" s="46"/>
      <c r="F689" s="49"/>
      <c r="G689" s="49"/>
      <c r="H689" s="49"/>
      <c r="I689" s="86"/>
      <c r="J689" s="49"/>
      <c r="K689" s="86"/>
      <c r="L689" s="49"/>
      <c r="M689" s="36"/>
      <c r="N689" s="57"/>
    </row>
    <row r="690" spans="1:14">
      <c r="A690" s="46"/>
      <c r="B690" s="321"/>
      <c r="D690" s="53"/>
      <c r="E690" s="46"/>
      <c r="F690" s="49"/>
      <c r="G690" s="49"/>
      <c r="H690" s="49"/>
      <c r="I690" s="86"/>
      <c r="J690" s="49"/>
      <c r="K690" s="86"/>
      <c r="L690" s="49"/>
      <c r="M690" s="36"/>
      <c r="N690" s="57"/>
    </row>
    <row r="691" spans="1:14">
      <c r="A691" s="46"/>
      <c r="B691" s="321"/>
      <c r="D691" s="53"/>
      <c r="E691" s="46"/>
      <c r="F691" s="49"/>
      <c r="G691" s="49"/>
      <c r="H691" s="49"/>
      <c r="I691" s="86"/>
      <c r="J691" s="49"/>
      <c r="K691" s="86"/>
      <c r="L691" s="49"/>
      <c r="M691" s="36"/>
      <c r="N691" s="57"/>
    </row>
    <row r="692" spans="1:14">
      <c r="A692" s="46"/>
      <c r="B692" s="321"/>
      <c r="D692" s="53"/>
      <c r="E692" s="46"/>
      <c r="F692" s="49"/>
      <c r="G692" s="49"/>
      <c r="H692" s="49"/>
      <c r="I692" s="86"/>
      <c r="J692" s="49"/>
      <c r="K692" s="86"/>
      <c r="L692" s="49"/>
      <c r="M692" s="36"/>
      <c r="N692" s="57"/>
    </row>
    <row r="693" spans="1:14">
      <c r="A693" s="46"/>
      <c r="B693" s="321"/>
      <c r="D693" s="53"/>
      <c r="E693" s="46"/>
      <c r="F693" s="49"/>
      <c r="G693" s="49"/>
      <c r="H693" s="49"/>
      <c r="I693" s="86"/>
      <c r="J693" s="49"/>
      <c r="K693" s="86"/>
      <c r="L693" s="49"/>
      <c r="M693" s="36"/>
      <c r="N693" s="57"/>
    </row>
    <row r="694" spans="1:14">
      <c r="A694" s="46"/>
      <c r="B694" s="321"/>
      <c r="D694" s="53"/>
      <c r="E694" s="46"/>
      <c r="F694" s="49"/>
      <c r="G694" s="49"/>
      <c r="H694" s="49"/>
      <c r="I694" s="86"/>
      <c r="J694" s="49"/>
      <c r="K694" s="86"/>
      <c r="L694" s="49"/>
      <c r="M694" s="36"/>
      <c r="N694" s="57"/>
    </row>
    <row r="695" spans="1:14">
      <c r="A695" s="46"/>
      <c r="B695" s="321"/>
      <c r="D695" s="53"/>
      <c r="E695" s="46"/>
      <c r="F695" s="49"/>
      <c r="G695" s="49"/>
      <c r="H695" s="49"/>
      <c r="I695" s="86"/>
      <c r="J695" s="49"/>
      <c r="K695" s="86"/>
      <c r="L695" s="49"/>
      <c r="M695" s="36"/>
      <c r="N695" s="57"/>
    </row>
    <row r="696" spans="1:14">
      <c r="A696" s="46"/>
      <c r="B696" s="321"/>
      <c r="D696" s="53"/>
      <c r="E696" s="46"/>
      <c r="F696" s="49"/>
      <c r="G696" s="49"/>
      <c r="H696" s="49"/>
      <c r="I696" s="86"/>
      <c r="J696" s="49"/>
      <c r="K696" s="86"/>
      <c r="L696" s="49"/>
      <c r="M696" s="36"/>
      <c r="N696" s="57"/>
    </row>
    <row r="697" spans="1:14">
      <c r="A697" s="46"/>
      <c r="B697" s="321"/>
      <c r="D697" s="53"/>
      <c r="E697" s="46"/>
      <c r="F697" s="49"/>
      <c r="G697" s="49"/>
      <c r="H697" s="49"/>
      <c r="I697" s="86"/>
      <c r="J697" s="49"/>
      <c r="K697" s="86"/>
      <c r="L697" s="49"/>
      <c r="M697" s="36"/>
      <c r="N697" s="57"/>
    </row>
    <row r="698" spans="1:14">
      <c r="A698" s="46"/>
      <c r="B698" s="321"/>
      <c r="D698" s="53"/>
      <c r="E698" s="46"/>
      <c r="F698" s="49"/>
      <c r="G698" s="49"/>
      <c r="H698" s="49"/>
      <c r="I698" s="86"/>
      <c r="J698" s="49"/>
      <c r="K698" s="86"/>
      <c r="L698" s="49"/>
      <c r="M698" s="36"/>
      <c r="N698" s="57"/>
    </row>
    <row r="699" spans="1:14">
      <c r="A699" s="46"/>
      <c r="B699" s="321"/>
      <c r="D699" s="53"/>
      <c r="E699" s="46"/>
      <c r="F699" s="49"/>
      <c r="G699" s="49"/>
      <c r="H699" s="49"/>
      <c r="I699" s="86"/>
      <c r="J699" s="49"/>
      <c r="K699" s="86"/>
      <c r="L699" s="49"/>
      <c r="M699" s="36"/>
      <c r="N699" s="57"/>
    </row>
    <row r="700" spans="1:14">
      <c r="A700" s="46"/>
      <c r="B700" s="321"/>
      <c r="D700" s="53"/>
      <c r="E700" s="46"/>
      <c r="F700" s="49"/>
      <c r="G700" s="49"/>
      <c r="H700" s="49"/>
      <c r="I700" s="86"/>
      <c r="J700" s="49"/>
      <c r="K700" s="86"/>
      <c r="L700" s="49"/>
      <c r="M700" s="36"/>
      <c r="N700" s="57"/>
    </row>
    <row r="701" spans="1:14">
      <c r="A701" s="46"/>
      <c r="B701" s="321"/>
      <c r="D701" s="53"/>
      <c r="E701" s="46"/>
      <c r="F701" s="49"/>
      <c r="G701" s="49"/>
      <c r="H701" s="49"/>
      <c r="I701" s="86"/>
      <c r="J701" s="49"/>
      <c r="K701" s="86"/>
      <c r="L701" s="49"/>
      <c r="M701" s="36"/>
      <c r="N701" s="57"/>
    </row>
    <row r="702" spans="1:14">
      <c r="A702" s="46"/>
      <c r="B702" s="321"/>
      <c r="D702" s="53"/>
      <c r="E702" s="46"/>
      <c r="F702" s="49"/>
      <c r="G702" s="49"/>
      <c r="H702" s="49"/>
      <c r="I702" s="86"/>
      <c r="J702" s="49"/>
      <c r="K702" s="86"/>
      <c r="L702" s="49"/>
      <c r="M702" s="36"/>
      <c r="N702" s="57"/>
    </row>
    <row r="703" spans="1:14">
      <c r="A703" s="46"/>
      <c r="B703" s="321"/>
      <c r="D703" s="53"/>
      <c r="E703" s="46"/>
      <c r="F703" s="49"/>
      <c r="G703" s="49"/>
      <c r="H703" s="49"/>
      <c r="I703" s="86"/>
      <c r="J703" s="49"/>
      <c r="K703" s="86"/>
      <c r="L703" s="49"/>
      <c r="M703" s="36"/>
      <c r="N703" s="57"/>
    </row>
    <row r="704" spans="1:14">
      <c r="A704" s="46"/>
      <c r="B704" s="321"/>
      <c r="D704" s="53"/>
      <c r="E704" s="46"/>
      <c r="F704" s="49"/>
      <c r="G704" s="49"/>
      <c r="H704" s="49"/>
      <c r="I704" s="86"/>
      <c r="J704" s="49"/>
      <c r="K704" s="86"/>
      <c r="L704" s="49"/>
      <c r="M704" s="36"/>
      <c r="N704" s="57"/>
    </row>
    <row r="705" spans="1:14">
      <c r="A705" s="46"/>
      <c r="B705" s="321"/>
      <c r="D705" s="53"/>
      <c r="E705" s="46"/>
      <c r="F705" s="49"/>
      <c r="G705" s="49"/>
      <c r="H705" s="49"/>
      <c r="I705" s="86"/>
      <c r="J705" s="49"/>
      <c r="K705" s="86"/>
      <c r="L705" s="49"/>
      <c r="M705" s="36"/>
      <c r="N705" s="57"/>
    </row>
    <row r="706" spans="1:14">
      <c r="A706" s="46"/>
      <c r="B706" s="321"/>
      <c r="D706" s="53"/>
      <c r="E706" s="46"/>
      <c r="F706" s="49"/>
      <c r="G706" s="49"/>
      <c r="H706" s="49"/>
      <c r="I706" s="86"/>
      <c r="J706" s="49"/>
      <c r="K706" s="86"/>
      <c r="L706" s="49"/>
      <c r="M706" s="36"/>
      <c r="N706" s="57"/>
    </row>
    <row r="707" spans="1:14">
      <c r="A707" s="46"/>
      <c r="B707" s="321"/>
      <c r="D707" s="53"/>
      <c r="E707" s="46"/>
      <c r="F707" s="49"/>
      <c r="G707" s="49"/>
      <c r="H707" s="49"/>
      <c r="I707" s="86"/>
      <c r="J707" s="49"/>
      <c r="K707" s="86"/>
      <c r="L707" s="49"/>
      <c r="M707" s="36"/>
      <c r="N707" s="57"/>
    </row>
    <row r="708" spans="1:14">
      <c r="A708" s="46"/>
      <c r="B708" s="321"/>
      <c r="D708" s="53"/>
      <c r="E708" s="46"/>
      <c r="F708" s="49"/>
      <c r="G708" s="49"/>
      <c r="H708" s="49"/>
      <c r="I708" s="86"/>
      <c r="J708" s="49"/>
      <c r="K708" s="86"/>
      <c r="L708" s="49"/>
      <c r="M708" s="36"/>
      <c r="N708" s="57"/>
    </row>
    <row r="709" spans="1:14">
      <c r="A709" s="46"/>
      <c r="B709" s="321"/>
      <c r="D709" s="53"/>
      <c r="E709" s="46"/>
      <c r="F709" s="49"/>
      <c r="G709" s="49"/>
      <c r="H709" s="49"/>
      <c r="I709" s="86"/>
      <c r="J709" s="49"/>
      <c r="K709" s="86"/>
      <c r="L709" s="49"/>
      <c r="M709" s="36"/>
      <c r="N709" s="57"/>
    </row>
    <row r="710" spans="1:14">
      <c r="A710" s="46"/>
      <c r="B710" s="321"/>
      <c r="D710" s="53"/>
      <c r="E710" s="46"/>
      <c r="F710" s="49"/>
      <c r="G710" s="49"/>
      <c r="H710" s="49"/>
      <c r="I710" s="86"/>
      <c r="J710" s="49"/>
      <c r="K710" s="86"/>
      <c r="L710" s="49"/>
      <c r="M710" s="36"/>
      <c r="N710" s="57"/>
    </row>
    <row r="711" spans="1:14">
      <c r="A711" s="46"/>
      <c r="B711" s="321"/>
      <c r="D711" s="53"/>
      <c r="E711" s="46"/>
      <c r="F711" s="49"/>
      <c r="G711" s="49"/>
      <c r="H711" s="49"/>
      <c r="I711" s="86"/>
      <c r="J711" s="49"/>
      <c r="K711" s="86"/>
      <c r="L711" s="49"/>
      <c r="M711" s="36"/>
      <c r="N711" s="57"/>
    </row>
    <row r="712" spans="1:14">
      <c r="A712" s="46"/>
      <c r="B712" s="321"/>
      <c r="D712" s="53"/>
      <c r="E712" s="46"/>
      <c r="F712" s="49"/>
      <c r="G712" s="49"/>
      <c r="H712" s="49"/>
      <c r="I712" s="86"/>
      <c r="J712" s="49"/>
      <c r="K712" s="86"/>
      <c r="L712" s="49"/>
      <c r="M712" s="36"/>
      <c r="N712" s="57"/>
    </row>
    <row r="713" spans="1:14">
      <c r="A713" s="46"/>
      <c r="B713" s="321"/>
      <c r="D713" s="53"/>
      <c r="E713" s="46"/>
      <c r="F713" s="49"/>
      <c r="G713" s="49"/>
      <c r="H713" s="49"/>
      <c r="I713" s="86"/>
      <c r="J713" s="49"/>
      <c r="K713" s="86"/>
      <c r="L713" s="49"/>
      <c r="M713" s="36"/>
      <c r="N713" s="57"/>
    </row>
    <row r="714" spans="1:14">
      <c r="A714" s="46"/>
      <c r="B714" s="321"/>
      <c r="D714" s="53"/>
      <c r="E714" s="46"/>
      <c r="F714" s="49"/>
      <c r="G714" s="49"/>
      <c r="H714" s="49"/>
      <c r="I714" s="86"/>
      <c r="J714" s="49"/>
      <c r="K714" s="86"/>
      <c r="L714" s="49"/>
      <c r="M714" s="36"/>
      <c r="N714" s="57"/>
    </row>
    <row r="715" spans="1:14">
      <c r="A715" s="46"/>
      <c r="B715" s="321"/>
      <c r="D715" s="53"/>
      <c r="E715" s="46"/>
      <c r="F715" s="49"/>
      <c r="G715" s="49"/>
      <c r="H715" s="49"/>
      <c r="I715" s="86"/>
      <c r="J715" s="49"/>
      <c r="K715" s="86"/>
      <c r="L715" s="49"/>
      <c r="M715" s="36"/>
      <c r="N715" s="57"/>
    </row>
    <row r="716" spans="1:14">
      <c r="A716" s="46"/>
      <c r="B716" s="321"/>
      <c r="D716" s="53"/>
      <c r="E716" s="46"/>
      <c r="F716" s="49"/>
      <c r="G716" s="49"/>
      <c r="H716" s="49"/>
      <c r="I716" s="86"/>
      <c r="J716" s="49"/>
      <c r="K716" s="86"/>
      <c r="L716" s="49"/>
      <c r="M716" s="36"/>
      <c r="N716" s="57"/>
    </row>
    <row r="717" spans="1:14">
      <c r="A717" s="46"/>
      <c r="B717" s="321"/>
      <c r="D717" s="53"/>
      <c r="E717" s="46"/>
      <c r="F717" s="49"/>
      <c r="G717" s="49"/>
      <c r="H717" s="49"/>
      <c r="I717" s="86"/>
      <c r="J717" s="49"/>
      <c r="K717" s="86"/>
      <c r="L717" s="49"/>
      <c r="M717" s="36"/>
      <c r="N717" s="57"/>
    </row>
    <row r="718" spans="1:14">
      <c r="A718" s="46"/>
      <c r="B718" s="321"/>
      <c r="D718" s="53"/>
      <c r="E718" s="46"/>
      <c r="F718" s="49"/>
      <c r="G718" s="49"/>
      <c r="H718" s="49"/>
      <c r="I718" s="86"/>
      <c r="J718" s="49"/>
      <c r="K718" s="86"/>
      <c r="L718" s="49"/>
      <c r="M718" s="36"/>
      <c r="N718" s="57"/>
    </row>
    <row r="719" spans="1:14">
      <c r="A719" s="46"/>
      <c r="B719" s="321"/>
      <c r="D719" s="53"/>
      <c r="E719" s="46"/>
      <c r="F719" s="49"/>
      <c r="G719" s="49"/>
      <c r="H719" s="49"/>
      <c r="I719" s="86"/>
      <c r="J719" s="49"/>
      <c r="K719" s="86"/>
      <c r="L719" s="49"/>
      <c r="M719" s="36"/>
      <c r="N719" s="57"/>
    </row>
    <row r="720" spans="1:14">
      <c r="A720" s="46"/>
      <c r="B720" s="321"/>
      <c r="D720" s="53"/>
      <c r="E720" s="46"/>
      <c r="F720" s="49"/>
      <c r="G720" s="49"/>
      <c r="H720" s="49"/>
      <c r="I720" s="86"/>
      <c r="J720" s="49"/>
      <c r="K720" s="86"/>
      <c r="L720" s="49"/>
      <c r="M720" s="36"/>
      <c r="N720" s="57"/>
    </row>
    <row r="721" spans="1:14">
      <c r="A721" s="46"/>
      <c r="B721" s="321"/>
      <c r="D721" s="53"/>
      <c r="E721" s="46"/>
      <c r="F721" s="49"/>
      <c r="G721" s="49"/>
      <c r="H721" s="49"/>
      <c r="I721" s="86"/>
      <c r="J721" s="49"/>
      <c r="K721" s="86"/>
      <c r="L721" s="49"/>
      <c r="M721" s="36"/>
      <c r="N721" s="57"/>
    </row>
    <row r="722" spans="1:14">
      <c r="A722" s="46"/>
      <c r="B722" s="321"/>
      <c r="D722" s="53"/>
      <c r="E722" s="46"/>
      <c r="F722" s="49"/>
      <c r="G722" s="49"/>
      <c r="H722" s="49"/>
      <c r="I722" s="86"/>
      <c r="J722" s="49"/>
      <c r="K722" s="86"/>
      <c r="L722" s="49"/>
      <c r="M722" s="36"/>
      <c r="N722" s="57"/>
    </row>
    <row r="723" spans="1:14">
      <c r="A723" s="46"/>
      <c r="B723" s="321"/>
      <c r="D723" s="53"/>
      <c r="E723" s="46"/>
      <c r="F723" s="49"/>
      <c r="G723" s="49"/>
      <c r="H723" s="49"/>
      <c r="I723" s="86"/>
      <c r="J723" s="49"/>
      <c r="K723" s="86"/>
      <c r="L723" s="49"/>
      <c r="M723" s="36"/>
      <c r="N723" s="57"/>
    </row>
    <row r="724" spans="1:14">
      <c r="A724" s="46"/>
      <c r="B724" s="321"/>
      <c r="D724" s="53"/>
      <c r="E724" s="46"/>
      <c r="F724" s="49"/>
      <c r="G724" s="49"/>
      <c r="H724" s="49"/>
      <c r="I724" s="86"/>
      <c r="J724" s="49"/>
      <c r="K724" s="86"/>
      <c r="L724" s="49"/>
      <c r="M724" s="36"/>
      <c r="N724" s="57"/>
    </row>
    <row r="725" spans="1:14">
      <c r="A725" s="46"/>
      <c r="B725" s="321"/>
      <c r="D725" s="53"/>
      <c r="E725" s="46"/>
      <c r="F725" s="49"/>
      <c r="G725" s="49"/>
      <c r="H725" s="49"/>
      <c r="I725" s="86"/>
      <c r="J725" s="49"/>
      <c r="K725" s="86"/>
      <c r="L725" s="49"/>
      <c r="M725" s="36"/>
      <c r="N725" s="57"/>
    </row>
    <row r="726" spans="1:14">
      <c r="A726" s="46"/>
      <c r="B726" s="321"/>
      <c r="D726" s="53"/>
      <c r="E726" s="46"/>
      <c r="F726" s="49"/>
      <c r="G726" s="49"/>
      <c r="H726" s="49"/>
      <c r="I726" s="86"/>
      <c r="J726" s="49"/>
      <c r="K726" s="86"/>
      <c r="L726" s="49"/>
      <c r="M726" s="36"/>
      <c r="N726" s="57"/>
    </row>
    <row r="727" spans="1:14">
      <c r="A727" s="46"/>
      <c r="B727" s="321"/>
      <c r="D727" s="53"/>
      <c r="E727" s="46"/>
      <c r="F727" s="49"/>
      <c r="G727" s="49"/>
      <c r="H727" s="49"/>
      <c r="I727" s="86"/>
      <c r="J727" s="49"/>
      <c r="K727" s="86"/>
      <c r="L727" s="49"/>
      <c r="M727" s="36"/>
      <c r="N727" s="57"/>
    </row>
    <row r="728" spans="1:14">
      <c r="A728" s="46"/>
      <c r="B728" s="321"/>
      <c r="D728" s="53"/>
      <c r="E728" s="46"/>
      <c r="F728" s="49"/>
      <c r="G728" s="49"/>
      <c r="H728" s="49"/>
      <c r="I728" s="86"/>
      <c r="J728" s="49"/>
      <c r="K728" s="86"/>
      <c r="L728" s="49"/>
      <c r="M728" s="36"/>
      <c r="N728" s="57"/>
    </row>
    <row r="729" spans="1:14">
      <c r="A729" s="46"/>
      <c r="B729" s="321"/>
      <c r="D729" s="53"/>
      <c r="E729" s="46"/>
      <c r="F729" s="49"/>
      <c r="G729" s="49"/>
      <c r="H729" s="49"/>
      <c r="I729" s="86"/>
      <c r="J729" s="49"/>
      <c r="K729" s="86"/>
      <c r="L729" s="49"/>
      <c r="M729" s="36"/>
      <c r="N729" s="57"/>
    </row>
    <row r="730" spans="1:14">
      <c r="A730" s="46"/>
      <c r="B730" s="321"/>
      <c r="D730" s="53"/>
      <c r="E730" s="46"/>
      <c r="F730" s="49"/>
      <c r="G730" s="49"/>
      <c r="H730" s="49"/>
      <c r="I730" s="86"/>
      <c r="J730" s="49"/>
      <c r="K730" s="86"/>
      <c r="L730" s="49"/>
      <c r="M730" s="36"/>
      <c r="N730" s="57"/>
    </row>
    <row r="731" spans="1:14">
      <c r="A731" s="46"/>
      <c r="B731" s="321"/>
      <c r="D731" s="53"/>
      <c r="E731" s="46"/>
      <c r="F731" s="49"/>
      <c r="G731" s="49"/>
      <c r="H731" s="49"/>
      <c r="I731" s="86"/>
      <c r="J731" s="49"/>
      <c r="K731" s="86"/>
      <c r="L731" s="49"/>
      <c r="M731" s="36"/>
      <c r="N731" s="57"/>
    </row>
    <row r="732" spans="1:14">
      <c r="A732" s="46"/>
      <c r="B732" s="321"/>
      <c r="D732" s="53"/>
      <c r="E732" s="46"/>
      <c r="F732" s="49"/>
      <c r="G732" s="49"/>
      <c r="H732" s="49"/>
      <c r="I732" s="86"/>
      <c r="J732" s="49"/>
      <c r="K732" s="86"/>
      <c r="L732" s="49"/>
      <c r="M732" s="36"/>
      <c r="N732" s="57"/>
    </row>
    <row r="733" spans="1:14">
      <c r="A733" s="46"/>
      <c r="B733" s="321"/>
      <c r="D733" s="53"/>
      <c r="E733" s="46"/>
      <c r="F733" s="49"/>
      <c r="G733" s="49"/>
      <c r="H733" s="49"/>
      <c r="I733" s="86"/>
      <c r="J733" s="49"/>
      <c r="K733" s="86"/>
      <c r="L733" s="49"/>
      <c r="M733" s="36"/>
      <c r="N733" s="57"/>
    </row>
    <row r="734" spans="1:14">
      <c r="A734" s="46"/>
      <c r="B734" s="321"/>
      <c r="D734" s="53"/>
      <c r="E734" s="46"/>
      <c r="F734" s="49"/>
      <c r="G734" s="49"/>
      <c r="H734" s="49"/>
      <c r="I734" s="86"/>
      <c r="J734" s="49"/>
      <c r="K734" s="86"/>
      <c r="L734" s="49"/>
      <c r="M734" s="36"/>
      <c r="N734" s="57"/>
    </row>
    <row r="735" spans="1:14">
      <c r="A735" s="46"/>
      <c r="B735" s="321"/>
      <c r="D735" s="53"/>
      <c r="E735" s="46"/>
      <c r="F735" s="49"/>
      <c r="G735" s="49"/>
      <c r="H735" s="49"/>
      <c r="I735" s="86"/>
      <c r="J735" s="49"/>
      <c r="K735" s="86"/>
      <c r="L735" s="49"/>
      <c r="M735" s="36"/>
      <c r="N735" s="57"/>
    </row>
    <row r="736" spans="1:14">
      <c r="A736" s="46"/>
      <c r="B736" s="321"/>
      <c r="D736" s="53"/>
      <c r="E736" s="46"/>
      <c r="F736" s="49"/>
      <c r="G736" s="49"/>
      <c r="H736" s="49"/>
      <c r="I736" s="86"/>
      <c r="J736" s="49"/>
      <c r="K736" s="86"/>
      <c r="L736" s="49"/>
      <c r="M736" s="36"/>
      <c r="N736" s="57"/>
    </row>
    <row r="737" spans="1:14">
      <c r="A737" s="46"/>
      <c r="B737" s="321"/>
      <c r="D737" s="53"/>
      <c r="E737" s="46"/>
      <c r="F737" s="49"/>
      <c r="G737" s="49"/>
      <c r="H737" s="49"/>
      <c r="I737" s="86"/>
      <c r="J737" s="49"/>
      <c r="K737" s="86"/>
      <c r="L737" s="49"/>
      <c r="M737" s="36"/>
      <c r="N737" s="57"/>
    </row>
    <row r="738" spans="1:14">
      <c r="A738" s="46"/>
      <c r="B738" s="321"/>
      <c r="D738" s="53"/>
      <c r="E738" s="46"/>
      <c r="F738" s="49"/>
      <c r="G738" s="49"/>
      <c r="H738" s="49"/>
      <c r="I738" s="86"/>
      <c r="J738" s="49"/>
      <c r="K738" s="86"/>
      <c r="L738" s="49"/>
      <c r="M738" s="36"/>
      <c r="N738" s="57"/>
    </row>
    <row r="739" spans="1:14">
      <c r="A739" s="46"/>
      <c r="B739" s="321"/>
      <c r="D739" s="53"/>
      <c r="E739" s="46"/>
      <c r="F739" s="49"/>
      <c r="G739" s="49"/>
      <c r="H739" s="49"/>
      <c r="I739" s="86"/>
      <c r="J739" s="49"/>
      <c r="K739" s="86"/>
      <c r="L739" s="49"/>
      <c r="M739" s="36"/>
      <c r="N739" s="57"/>
    </row>
    <row r="740" spans="1:14">
      <c r="A740" s="46"/>
      <c r="B740" s="321"/>
      <c r="D740" s="53"/>
      <c r="E740" s="46"/>
      <c r="F740" s="49"/>
      <c r="G740" s="49"/>
      <c r="H740" s="49"/>
      <c r="I740" s="86"/>
      <c r="J740" s="49"/>
      <c r="K740" s="86"/>
      <c r="L740" s="49"/>
      <c r="M740" s="36"/>
      <c r="N740" s="57"/>
    </row>
    <row r="741" spans="1:14">
      <c r="A741" s="46"/>
      <c r="B741" s="321"/>
      <c r="D741" s="53"/>
      <c r="E741" s="46"/>
      <c r="F741" s="49"/>
      <c r="G741" s="49"/>
      <c r="H741" s="49"/>
      <c r="I741" s="86"/>
      <c r="J741" s="49"/>
      <c r="K741" s="86"/>
      <c r="L741" s="49"/>
      <c r="M741" s="36"/>
      <c r="N741" s="57"/>
    </row>
    <row r="742" spans="1:14">
      <c r="A742" s="46"/>
      <c r="B742" s="321"/>
      <c r="D742" s="53"/>
      <c r="E742" s="46"/>
      <c r="F742" s="49"/>
      <c r="G742" s="49"/>
      <c r="H742" s="49"/>
      <c r="I742" s="86"/>
      <c r="J742" s="49"/>
      <c r="K742" s="86"/>
      <c r="L742" s="49"/>
      <c r="M742" s="36"/>
      <c r="N742" s="57"/>
    </row>
    <row r="743" spans="1:14">
      <c r="A743" s="46"/>
      <c r="B743" s="321"/>
      <c r="D743" s="53"/>
      <c r="E743" s="46"/>
      <c r="F743" s="49"/>
      <c r="G743" s="49"/>
      <c r="H743" s="49"/>
      <c r="I743" s="86"/>
      <c r="J743" s="49"/>
      <c r="K743" s="86"/>
      <c r="L743" s="49"/>
      <c r="M743" s="36"/>
      <c r="N743" s="57"/>
    </row>
    <row r="744" spans="1:14">
      <c r="A744" s="46"/>
      <c r="B744" s="321"/>
      <c r="D744" s="53"/>
      <c r="E744" s="46"/>
      <c r="F744" s="49"/>
      <c r="G744" s="49"/>
      <c r="H744" s="49"/>
      <c r="I744" s="86"/>
      <c r="J744" s="49"/>
      <c r="K744" s="86"/>
      <c r="L744" s="49"/>
      <c r="M744" s="36"/>
      <c r="N744" s="57"/>
    </row>
    <row r="745" spans="1:14">
      <c r="A745" s="46"/>
      <c r="B745" s="321"/>
      <c r="D745" s="53"/>
      <c r="E745" s="46"/>
      <c r="F745" s="49"/>
      <c r="G745" s="49"/>
      <c r="H745" s="49"/>
      <c r="I745" s="86"/>
      <c r="J745" s="49"/>
      <c r="K745" s="86"/>
      <c r="L745" s="49"/>
      <c r="M745" s="36"/>
      <c r="N745" s="57"/>
    </row>
    <row r="746" spans="1:14">
      <c r="A746" s="46"/>
      <c r="B746" s="321"/>
      <c r="D746" s="53"/>
      <c r="E746" s="46"/>
      <c r="F746" s="49"/>
      <c r="G746" s="49"/>
      <c r="H746" s="49"/>
      <c r="I746" s="86"/>
      <c r="J746" s="49"/>
      <c r="K746" s="86"/>
      <c r="L746" s="49"/>
      <c r="M746" s="36"/>
      <c r="N746" s="57"/>
    </row>
    <row r="747" spans="1:14">
      <c r="A747" s="46"/>
      <c r="B747" s="321"/>
      <c r="D747" s="53"/>
      <c r="E747" s="46"/>
      <c r="F747" s="49"/>
      <c r="G747" s="49"/>
      <c r="H747" s="49"/>
      <c r="I747" s="86"/>
      <c r="J747" s="49"/>
      <c r="K747" s="86"/>
      <c r="L747" s="49"/>
      <c r="M747" s="36"/>
      <c r="N747" s="57"/>
    </row>
    <row r="748" spans="1:14">
      <c r="A748" s="46"/>
      <c r="B748" s="321"/>
      <c r="D748" s="53"/>
      <c r="E748" s="46"/>
      <c r="F748" s="49"/>
      <c r="G748" s="49"/>
      <c r="H748" s="49"/>
      <c r="I748" s="86"/>
      <c r="J748" s="49"/>
      <c r="K748" s="86"/>
      <c r="L748" s="49"/>
      <c r="M748" s="36"/>
      <c r="N748" s="57"/>
    </row>
    <row r="749" spans="1:14">
      <c r="A749" s="46"/>
      <c r="B749" s="321"/>
      <c r="D749" s="53"/>
      <c r="E749" s="46"/>
      <c r="F749" s="49"/>
      <c r="G749" s="49"/>
      <c r="H749" s="49"/>
      <c r="I749" s="86"/>
      <c r="J749" s="49"/>
      <c r="K749" s="86"/>
      <c r="L749" s="49"/>
      <c r="M749" s="36"/>
      <c r="N749" s="57"/>
    </row>
    <row r="750" spans="1:14">
      <c r="A750" s="46"/>
      <c r="B750" s="321"/>
      <c r="D750" s="53"/>
      <c r="E750" s="46"/>
      <c r="F750" s="49"/>
      <c r="G750" s="49"/>
      <c r="H750" s="49"/>
      <c r="I750" s="86"/>
      <c r="J750" s="49"/>
      <c r="K750" s="86"/>
      <c r="L750" s="49"/>
      <c r="M750" s="36"/>
      <c r="N750" s="57"/>
    </row>
    <row r="751" spans="1:14">
      <c r="A751" s="46"/>
      <c r="B751" s="321"/>
      <c r="D751" s="53"/>
      <c r="E751" s="46"/>
      <c r="F751" s="49"/>
      <c r="G751" s="49"/>
      <c r="H751" s="49"/>
      <c r="I751" s="86"/>
      <c r="J751" s="49"/>
      <c r="K751" s="86"/>
      <c r="L751" s="49"/>
      <c r="M751" s="36"/>
      <c r="N751" s="57"/>
    </row>
    <row r="752" spans="1:14">
      <c r="A752" s="46"/>
      <c r="B752" s="321"/>
      <c r="D752" s="53"/>
      <c r="E752" s="46"/>
      <c r="F752" s="49"/>
      <c r="G752" s="49"/>
      <c r="H752" s="49"/>
      <c r="I752" s="86"/>
      <c r="J752" s="49"/>
      <c r="K752" s="86"/>
      <c r="L752" s="49"/>
      <c r="M752" s="36"/>
      <c r="N752" s="57"/>
    </row>
    <row r="753" spans="1:14">
      <c r="A753" s="46"/>
      <c r="B753" s="321"/>
      <c r="D753" s="53"/>
      <c r="E753" s="46"/>
      <c r="F753" s="49"/>
      <c r="G753" s="49"/>
      <c r="H753" s="49"/>
      <c r="I753" s="86"/>
      <c r="J753" s="49"/>
      <c r="K753" s="86"/>
      <c r="L753" s="49"/>
      <c r="M753" s="36"/>
      <c r="N753" s="57"/>
    </row>
    <row r="754" spans="1:14">
      <c r="A754" s="46"/>
      <c r="B754" s="321"/>
      <c r="D754" s="53"/>
      <c r="E754" s="46"/>
      <c r="F754" s="49"/>
      <c r="G754" s="49"/>
      <c r="H754" s="49"/>
      <c r="I754" s="86"/>
      <c r="J754" s="49"/>
      <c r="K754" s="86"/>
      <c r="L754" s="49"/>
      <c r="M754" s="36"/>
      <c r="N754" s="57"/>
    </row>
    <row r="755" spans="1:14">
      <c r="A755" s="46"/>
      <c r="B755" s="321"/>
      <c r="D755" s="53"/>
      <c r="E755" s="46"/>
      <c r="F755" s="49"/>
      <c r="G755" s="49"/>
      <c r="H755" s="49"/>
      <c r="I755" s="86"/>
      <c r="J755" s="49"/>
      <c r="K755" s="86"/>
      <c r="L755" s="49"/>
      <c r="M755" s="36"/>
      <c r="N755" s="57"/>
    </row>
    <row r="756" spans="1:14">
      <c r="A756" s="46"/>
      <c r="B756" s="321"/>
      <c r="D756" s="53"/>
      <c r="E756" s="46"/>
      <c r="F756" s="49"/>
      <c r="G756" s="49"/>
      <c r="H756" s="49"/>
      <c r="I756" s="86"/>
      <c r="J756" s="49"/>
      <c r="K756" s="86"/>
      <c r="L756" s="49"/>
      <c r="M756" s="36"/>
      <c r="N756" s="57"/>
    </row>
    <row r="757" spans="1:14">
      <c r="A757" s="46"/>
      <c r="B757" s="321"/>
      <c r="D757" s="53"/>
      <c r="E757" s="46"/>
      <c r="F757" s="49"/>
      <c r="G757" s="49"/>
      <c r="H757" s="49"/>
      <c r="I757" s="86"/>
      <c r="J757" s="49"/>
      <c r="K757" s="86"/>
      <c r="L757" s="49"/>
      <c r="M757" s="36"/>
      <c r="N757" s="57"/>
    </row>
    <row r="758" spans="1:14">
      <c r="A758" s="46"/>
      <c r="B758" s="321"/>
      <c r="D758" s="53"/>
      <c r="E758" s="46"/>
      <c r="F758" s="49"/>
      <c r="G758" s="49"/>
      <c r="H758" s="49"/>
      <c r="I758" s="86"/>
      <c r="J758" s="49"/>
      <c r="K758" s="86"/>
      <c r="L758" s="49"/>
      <c r="M758" s="36"/>
      <c r="N758" s="57"/>
    </row>
    <row r="759" spans="1:14">
      <c r="A759" s="46"/>
      <c r="B759" s="321"/>
      <c r="D759" s="53"/>
      <c r="E759" s="46"/>
      <c r="F759" s="49"/>
      <c r="G759" s="49"/>
      <c r="H759" s="49"/>
      <c r="I759" s="86"/>
      <c r="J759" s="49"/>
      <c r="K759" s="86"/>
      <c r="L759" s="49"/>
      <c r="M759" s="36"/>
      <c r="N759" s="57"/>
    </row>
    <row r="760" spans="1:14">
      <c r="A760" s="46"/>
      <c r="B760" s="321"/>
      <c r="D760" s="53"/>
      <c r="E760" s="46"/>
      <c r="F760" s="49"/>
      <c r="G760" s="49"/>
      <c r="H760" s="49"/>
      <c r="I760" s="86"/>
      <c r="J760" s="49"/>
      <c r="K760" s="86"/>
      <c r="L760" s="49"/>
      <c r="M760" s="36"/>
      <c r="N760" s="57"/>
    </row>
    <row r="761" spans="1:14">
      <c r="A761" s="46"/>
      <c r="B761" s="321"/>
      <c r="D761" s="53"/>
      <c r="E761" s="46"/>
      <c r="F761" s="49"/>
      <c r="G761" s="49"/>
      <c r="H761" s="49"/>
      <c r="I761" s="86"/>
      <c r="J761" s="49"/>
      <c r="K761" s="86"/>
      <c r="L761" s="49"/>
      <c r="M761" s="36"/>
      <c r="N761" s="57"/>
    </row>
    <row r="762" spans="1:14">
      <c r="A762" s="46"/>
      <c r="B762" s="321"/>
      <c r="D762" s="53"/>
      <c r="E762" s="46"/>
      <c r="F762" s="49"/>
      <c r="G762" s="49"/>
      <c r="H762" s="49"/>
      <c r="I762" s="86"/>
      <c r="J762" s="49"/>
      <c r="K762" s="86"/>
      <c r="L762" s="49"/>
      <c r="M762" s="36"/>
      <c r="N762" s="57"/>
    </row>
    <row r="763" spans="1:14">
      <c r="A763" s="46"/>
      <c r="B763" s="321"/>
      <c r="D763" s="53"/>
      <c r="E763" s="46"/>
      <c r="F763" s="49"/>
      <c r="G763" s="49"/>
      <c r="H763" s="49"/>
      <c r="I763" s="86"/>
      <c r="J763" s="49"/>
      <c r="K763" s="86"/>
      <c r="L763" s="49"/>
      <c r="M763" s="36"/>
      <c r="N763" s="57"/>
    </row>
    <row r="764" spans="1:14">
      <c r="A764" s="46"/>
      <c r="B764" s="321"/>
      <c r="D764" s="53"/>
      <c r="E764" s="46"/>
      <c r="F764" s="49"/>
      <c r="G764" s="49"/>
      <c r="H764" s="49"/>
      <c r="I764" s="86"/>
      <c r="J764" s="49"/>
      <c r="K764" s="86"/>
      <c r="L764" s="49"/>
      <c r="M764" s="36"/>
      <c r="N764" s="57"/>
    </row>
    <row r="765" spans="1:14">
      <c r="A765" s="46"/>
      <c r="B765" s="321"/>
      <c r="D765" s="53"/>
      <c r="E765" s="46"/>
      <c r="F765" s="49"/>
      <c r="G765" s="49"/>
      <c r="H765" s="49"/>
      <c r="I765" s="86"/>
      <c r="J765" s="49"/>
      <c r="K765" s="86"/>
      <c r="L765" s="49"/>
      <c r="M765" s="36"/>
      <c r="N765" s="57"/>
    </row>
    <row r="766" spans="1:14">
      <c r="A766" s="46"/>
      <c r="B766" s="321"/>
      <c r="D766" s="53"/>
      <c r="E766" s="46"/>
      <c r="F766" s="49"/>
      <c r="G766" s="49"/>
      <c r="H766" s="49"/>
      <c r="I766" s="86"/>
      <c r="J766" s="49"/>
      <c r="K766" s="86"/>
      <c r="L766" s="49"/>
      <c r="M766" s="36"/>
      <c r="N766" s="57"/>
    </row>
    <row r="767" spans="1:14">
      <c r="A767" s="46"/>
      <c r="B767" s="321"/>
      <c r="D767" s="53"/>
      <c r="E767" s="46"/>
      <c r="F767" s="49"/>
      <c r="G767" s="49"/>
      <c r="H767" s="49"/>
      <c r="I767" s="86"/>
      <c r="J767" s="49"/>
      <c r="K767" s="86"/>
      <c r="L767" s="49"/>
      <c r="M767" s="36"/>
      <c r="N767" s="57"/>
    </row>
    <row r="768" spans="1:14">
      <c r="A768" s="46"/>
      <c r="B768" s="321"/>
      <c r="D768" s="53"/>
      <c r="E768" s="46"/>
      <c r="F768" s="49"/>
      <c r="G768" s="49"/>
      <c r="H768" s="49"/>
      <c r="I768" s="86"/>
      <c r="J768" s="49"/>
      <c r="K768" s="86"/>
      <c r="L768" s="49"/>
      <c r="M768" s="36"/>
      <c r="N768" s="57"/>
    </row>
    <row r="769" spans="1:14">
      <c r="A769" s="46"/>
      <c r="B769" s="321"/>
      <c r="D769" s="53"/>
      <c r="E769" s="46"/>
      <c r="F769" s="49"/>
      <c r="G769" s="49"/>
      <c r="H769" s="49"/>
      <c r="I769" s="86"/>
      <c r="J769" s="49"/>
      <c r="K769" s="86"/>
      <c r="L769" s="49"/>
      <c r="M769" s="36"/>
      <c r="N769" s="57"/>
    </row>
    <row r="770" spans="1:14">
      <c r="A770" s="46"/>
      <c r="B770" s="321"/>
      <c r="D770" s="53"/>
      <c r="E770" s="46"/>
      <c r="F770" s="49"/>
      <c r="G770" s="49"/>
      <c r="H770" s="49"/>
      <c r="I770" s="86"/>
      <c r="J770" s="49"/>
      <c r="K770" s="86"/>
      <c r="L770" s="49"/>
      <c r="M770" s="36"/>
      <c r="N770" s="57"/>
    </row>
    <row r="771" spans="1:14">
      <c r="A771" s="46"/>
      <c r="B771" s="321"/>
      <c r="D771" s="53"/>
      <c r="E771" s="46"/>
      <c r="F771" s="49"/>
      <c r="G771" s="49"/>
      <c r="H771" s="49"/>
      <c r="I771" s="86"/>
      <c r="J771" s="49"/>
      <c r="K771" s="86"/>
      <c r="L771" s="49"/>
      <c r="M771" s="36"/>
      <c r="N771" s="57"/>
    </row>
    <row r="772" spans="1:14">
      <c r="A772" s="46"/>
      <c r="B772" s="321"/>
      <c r="D772" s="53"/>
      <c r="E772" s="46"/>
      <c r="F772" s="49"/>
      <c r="G772" s="49"/>
      <c r="H772" s="49"/>
      <c r="I772" s="86"/>
      <c r="J772" s="49"/>
      <c r="K772" s="86"/>
      <c r="L772" s="49"/>
      <c r="M772" s="36"/>
      <c r="N772" s="57"/>
    </row>
    <row r="773" spans="1:14">
      <c r="A773" s="46"/>
      <c r="B773" s="321"/>
      <c r="D773" s="53"/>
      <c r="E773" s="46"/>
      <c r="F773" s="49"/>
      <c r="G773" s="49"/>
      <c r="H773" s="49"/>
      <c r="I773" s="86"/>
      <c r="J773" s="49"/>
      <c r="K773" s="86"/>
      <c r="L773" s="49"/>
      <c r="M773" s="36"/>
      <c r="N773" s="57"/>
    </row>
    <row r="774" spans="1:14">
      <c r="A774" s="46"/>
      <c r="B774" s="321"/>
      <c r="D774" s="53"/>
      <c r="E774" s="46"/>
      <c r="F774" s="49"/>
      <c r="G774" s="49"/>
      <c r="H774" s="49"/>
      <c r="I774" s="86"/>
      <c r="J774" s="49"/>
      <c r="K774" s="86"/>
      <c r="L774" s="49"/>
      <c r="M774" s="36"/>
      <c r="N774" s="57"/>
    </row>
    <row r="775" spans="1:14">
      <c r="A775" s="46"/>
      <c r="B775" s="321"/>
      <c r="D775" s="53"/>
      <c r="E775" s="46"/>
      <c r="F775" s="49"/>
      <c r="G775" s="49"/>
      <c r="H775" s="49"/>
      <c r="I775" s="86"/>
      <c r="J775" s="49"/>
      <c r="K775" s="86"/>
      <c r="L775" s="49"/>
      <c r="M775" s="36"/>
      <c r="N775" s="57"/>
    </row>
    <row r="776" spans="1:14">
      <c r="A776" s="46"/>
      <c r="B776" s="321"/>
      <c r="D776" s="53"/>
      <c r="E776" s="46"/>
      <c r="F776" s="49"/>
      <c r="G776" s="49"/>
      <c r="H776" s="49"/>
      <c r="I776" s="86"/>
      <c r="J776" s="49"/>
      <c r="K776" s="86"/>
      <c r="L776" s="49"/>
      <c r="M776" s="36"/>
      <c r="N776" s="57"/>
    </row>
    <row r="777" spans="1:14">
      <c r="A777" s="46"/>
      <c r="B777" s="321"/>
      <c r="D777" s="53"/>
      <c r="E777" s="46"/>
      <c r="F777" s="49"/>
      <c r="G777" s="49"/>
      <c r="H777" s="49"/>
      <c r="I777" s="86"/>
      <c r="J777" s="49"/>
      <c r="K777" s="86"/>
      <c r="L777" s="49"/>
      <c r="M777" s="36"/>
      <c r="N777" s="57"/>
    </row>
    <row r="778" spans="1:14">
      <c r="A778" s="46"/>
      <c r="B778" s="321"/>
      <c r="D778" s="53"/>
      <c r="E778" s="46"/>
      <c r="F778" s="49"/>
      <c r="G778" s="49"/>
      <c r="H778" s="49"/>
      <c r="I778" s="86"/>
      <c r="J778" s="49"/>
      <c r="K778" s="86"/>
      <c r="L778" s="49"/>
      <c r="M778" s="36"/>
      <c r="N778" s="57"/>
    </row>
    <row r="779" spans="1:14">
      <c r="A779" s="46"/>
      <c r="B779" s="321"/>
      <c r="D779" s="53"/>
      <c r="E779" s="46"/>
      <c r="F779" s="49"/>
      <c r="G779" s="49"/>
      <c r="H779" s="49"/>
      <c r="I779" s="86"/>
      <c r="J779" s="49"/>
      <c r="K779" s="86"/>
      <c r="L779" s="49"/>
      <c r="M779" s="36"/>
      <c r="N779" s="57"/>
    </row>
    <row r="780" spans="1:14">
      <c r="A780" s="46"/>
      <c r="B780" s="321"/>
      <c r="D780" s="53"/>
      <c r="E780" s="46"/>
      <c r="F780" s="49"/>
      <c r="G780" s="49"/>
      <c r="H780" s="49"/>
      <c r="I780" s="86"/>
      <c r="J780" s="49"/>
      <c r="K780" s="86"/>
      <c r="L780" s="49"/>
      <c r="M780" s="36"/>
      <c r="N780" s="57"/>
    </row>
    <row r="781" spans="1:14">
      <c r="A781" s="46"/>
      <c r="B781" s="321"/>
      <c r="D781" s="53"/>
      <c r="E781" s="46"/>
      <c r="F781" s="49"/>
      <c r="G781" s="49"/>
      <c r="H781" s="49"/>
      <c r="I781" s="86"/>
      <c r="J781" s="49"/>
      <c r="K781" s="86"/>
      <c r="L781" s="49"/>
      <c r="M781" s="36"/>
      <c r="N781" s="57"/>
    </row>
    <row r="782" spans="1:14">
      <c r="A782" s="46"/>
      <c r="B782" s="321"/>
      <c r="D782" s="53"/>
      <c r="E782" s="46"/>
      <c r="F782" s="49"/>
      <c r="G782" s="49"/>
      <c r="H782" s="49"/>
      <c r="I782" s="86"/>
      <c r="J782" s="49"/>
      <c r="K782" s="86"/>
      <c r="L782" s="49"/>
      <c r="M782" s="36"/>
      <c r="N782" s="57"/>
    </row>
    <row r="783" spans="1:14">
      <c r="A783" s="46"/>
      <c r="B783" s="321"/>
      <c r="D783" s="53"/>
      <c r="E783" s="46"/>
      <c r="F783" s="49"/>
      <c r="G783" s="49"/>
      <c r="H783" s="49"/>
      <c r="I783" s="86"/>
      <c r="J783" s="49"/>
      <c r="K783" s="86"/>
      <c r="L783" s="49"/>
      <c r="M783" s="36"/>
      <c r="N783" s="57"/>
    </row>
    <row r="784" spans="1:14">
      <c r="A784" s="46"/>
      <c r="B784" s="321"/>
      <c r="D784" s="53"/>
      <c r="E784" s="46"/>
      <c r="F784" s="49"/>
      <c r="G784" s="49"/>
      <c r="H784" s="49"/>
      <c r="I784" s="86"/>
      <c r="J784" s="49"/>
      <c r="K784" s="86"/>
      <c r="L784" s="49"/>
      <c r="M784" s="36"/>
      <c r="N784" s="57"/>
    </row>
    <row r="785" spans="1:14">
      <c r="A785" s="46"/>
      <c r="B785" s="321"/>
      <c r="D785" s="53"/>
      <c r="E785" s="46"/>
      <c r="F785" s="49"/>
      <c r="G785" s="49"/>
      <c r="H785" s="49"/>
      <c r="I785" s="86"/>
      <c r="J785" s="49"/>
      <c r="K785" s="86"/>
      <c r="L785" s="49"/>
      <c r="M785" s="36"/>
      <c r="N785" s="57"/>
    </row>
    <row r="786" spans="1:14">
      <c r="A786" s="46"/>
      <c r="B786" s="321"/>
      <c r="D786" s="53"/>
      <c r="E786" s="46"/>
      <c r="F786" s="49"/>
      <c r="G786" s="49"/>
      <c r="H786" s="49"/>
      <c r="I786" s="86"/>
      <c r="J786" s="49"/>
      <c r="K786" s="86"/>
      <c r="L786" s="49"/>
      <c r="M786" s="36"/>
      <c r="N786" s="57"/>
    </row>
    <row r="787" spans="1:14">
      <c r="A787" s="46"/>
      <c r="B787" s="321"/>
      <c r="D787" s="53"/>
      <c r="E787" s="46"/>
      <c r="F787" s="49"/>
      <c r="G787" s="49"/>
      <c r="H787" s="49"/>
      <c r="I787" s="86"/>
      <c r="J787" s="49"/>
      <c r="K787" s="86"/>
      <c r="L787" s="49"/>
      <c r="M787" s="36"/>
      <c r="N787" s="57"/>
    </row>
    <row r="788" spans="1:14">
      <c r="A788" s="46"/>
      <c r="B788" s="321"/>
      <c r="D788" s="53"/>
      <c r="E788" s="46"/>
      <c r="F788" s="49"/>
      <c r="G788" s="49"/>
      <c r="H788" s="49"/>
      <c r="I788" s="86"/>
      <c r="J788" s="49"/>
      <c r="K788" s="86"/>
      <c r="L788" s="49"/>
      <c r="M788" s="36"/>
      <c r="N788" s="57"/>
    </row>
    <row r="789" spans="1:14">
      <c r="A789" s="46"/>
      <c r="B789" s="321"/>
      <c r="D789" s="53"/>
      <c r="E789" s="46"/>
      <c r="F789" s="49"/>
      <c r="G789" s="49"/>
      <c r="H789" s="49"/>
      <c r="I789" s="86"/>
      <c r="J789" s="49"/>
      <c r="K789" s="86"/>
      <c r="L789" s="49"/>
      <c r="M789" s="36"/>
      <c r="N789" s="57"/>
    </row>
    <row r="790" spans="1:14">
      <c r="A790" s="46"/>
      <c r="B790" s="321"/>
      <c r="D790" s="53"/>
      <c r="E790" s="46"/>
      <c r="F790" s="49"/>
      <c r="G790" s="49"/>
      <c r="H790" s="49"/>
      <c r="I790" s="86"/>
      <c r="J790" s="49"/>
      <c r="K790" s="86"/>
      <c r="L790" s="49"/>
      <c r="M790" s="36"/>
      <c r="N790" s="57"/>
    </row>
    <row r="791" spans="1:14">
      <c r="A791" s="46"/>
      <c r="B791" s="321"/>
      <c r="D791" s="53"/>
      <c r="E791" s="46"/>
      <c r="F791" s="49"/>
      <c r="G791" s="49"/>
      <c r="H791" s="49"/>
      <c r="I791" s="86"/>
      <c r="J791" s="49"/>
      <c r="K791" s="86"/>
      <c r="L791" s="49"/>
      <c r="M791" s="36"/>
      <c r="N791" s="57"/>
    </row>
    <row r="792" spans="1:14">
      <c r="A792" s="46"/>
      <c r="B792" s="321"/>
      <c r="D792" s="53"/>
      <c r="E792" s="46"/>
      <c r="F792" s="49"/>
      <c r="G792" s="49"/>
      <c r="H792" s="49"/>
      <c r="I792" s="86"/>
      <c r="J792" s="49"/>
      <c r="K792" s="86"/>
      <c r="L792" s="49"/>
      <c r="M792" s="36"/>
      <c r="N792" s="57"/>
    </row>
    <row r="793" spans="1:14">
      <c r="A793" s="46"/>
      <c r="B793" s="321"/>
      <c r="D793" s="53"/>
      <c r="E793" s="46"/>
      <c r="F793" s="49"/>
      <c r="G793" s="49"/>
      <c r="H793" s="49"/>
      <c r="I793" s="86"/>
      <c r="J793" s="49"/>
      <c r="K793" s="86"/>
      <c r="L793" s="49"/>
      <c r="M793" s="36"/>
      <c r="N793" s="57"/>
    </row>
    <row r="794" spans="1:14">
      <c r="A794" s="46"/>
      <c r="B794" s="321"/>
      <c r="D794" s="53"/>
      <c r="E794" s="46"/>
      <c r="F794" s="49"/>
      <c r="G794" s="49"/>
      <c r="H794" s="49"/>
      <c r="I794" s="86"/>
      <c r="J794" s="49"/>
      <c r="K794" s="86"/>
      <c r="L794" s="49"/>
      <c r="M794" s="36"/>
      <c r="N794" s="57"/>
    </row>
    <row r="795" spans="1:14">
      <c r="A795" s="46"/>
      <c r="B795" s="321"/>
      <c r="D795" s="53"/>
      <c r="E795" s="46"/>
      <c r="F795" s="49"/>
      <c r="G795" s="49"/>
      <c r="H795" s="49"/>
      <c r="I795" s="86"/>
      <c r="J795" s="49"/>
      <c r="K795" s="86"/>
      <c r="L795" s="49"/>
      <c r="M795" s="36"/>
      <c r="N795" s="57"/>
    </row>
    <row r="796" spans="1:14">
      <c r="A796" s="46"/>
      <c r="B796" s="321"/>
      <c r="D796" s="53"/>
      <c r="E796" s="46"/>
      <c r="F796" s="49"/>
      <c r="G796" s="49"/>
      <c r="H796" s="49"/>
      <c r="I796" s="86"/>
      <c r="J796" s="49"/>
      <c r="K796" s="86"/>
      <c r="L796" s="49"/>
      <c r="M796" s="36"/>
      <c r="N796" s="57"/>
    </row>
    <row r="797" spans="1:14">
      <c r="A797" s="46"/>
      <c r="B797" s="321"/>
      <c r="D797" s="53"/>
      <c r="E797" s="46"/>
      <c r="F797" s="49"/>
      <c r="G797" s="49"/>
      <c r="H797" s="49"/>
      <c r="I797" s="86"/>
      <c r="J797" s="49"/>
      <c r="K797" s="86"/>
      <c r="L797" s="49"/>
      <c r="M797" s="36"/>
      <c r="N797" s="57"/>
    </row>
    <row r="798" spans="1:14">
      <c r="A798" s="46"/>
      <c r="B798" s="321"/>
      <c r="D798" s="53"/>
      <c r="E798" s="46"/>
      <c r="F798" s="49"/>
      <c r="G798" s="49"/>
      <c r="H798" s="49"/>
      <c r="I798" s="86"/>
      <c r="J798" s="49"/>
      <c r="K798" s="86"/>
      <c r="L798" s="49"/>
      <c r="M798" s="36"/>
      <c r="N798" s="57"/>
    </row>
    <row r="799" spans="1:14">
      <c r="A799" s="46"/>
      <c r="B799" s="321"/>
      <c r="D799" s="53"/>
      <c r="E799" s="46"/>
      <c r="F799" s="49"/>
      <c r="G799" s="49"/>
      <c r="H799" s="49"/>
      <c r="I799" s="86"/>
      <c r="J799" s="49"/>
      <c r="K799" s="86"/>
      <c r="L799" s="49"/>
      <c r="M799" s="36"/>
      <c r="N799" s="57"/>
    </row>
    <row r="800" spans="1:14">
      <c r="A800" s="46"/>
      <c r="B800" s="321"/>
      <c r="D800" s="53"/>
      <c r="E800" s="46"/>
      <c r="F800" s="49"/>
      <c r="G800" s="49"/>
      <c r="H800" s="49"/>
      <c r="I800" s="86"/>
      <c r="J800" s="49"/>
      <c r="K800" s="86"/>
      <c r="L800" s="49"/>
      <c r="M800" s="36"/>
      <c r="N800" s="57"/>
    </row>
    <row r="801" spans="1:14">
      <c r="A801" s="46"/>
      <c r="B801" s="321"/>
      <c r="D801" s="53"/>
      <c r="E801" s="46"/>
      <c r="F801" s="49"/>
      <c r="G801" s="49"/>
      <c r="H801" s="49"/>
      <c r="I801" s="86"/>
      <c r="J801" s="49"/>
      <c r="K801" s="86"/>
      <c r="L801" s="49"/>
      <c r="M801" s="36"/>
      <c r="N801" s="57"/>
    </row>
    <row r="802" spans="1:14">
      <c r="A802" s="46"/>
      <c r="B802" s="321"/>
      <c r="D802" s="53"/>
      <c r="E802" s="46"/>
      <c r="F802" s="49"/>
      <c r="G802" s="49"/>
      <c r="H802" s="49"/>
      <c r="I802" s="86"/>
      <c r="J802" s="49"/>
      <c r="K802" s="86"/>
      <c r="L802" s="49"/>
      <c r="M802" s="36"/>
      <c r="N802" s="57"/>
    </row>
    <row r="803" spans="1:14">
      <c r="A803" s="46"/>
      <c r="B803" s="321"/>
      <c r="D803" s="53"/>
      <c r="E803" s="46"/>
      <c r="F803" s="49"/>
      <c r="G803" s="49"/>
      <c r="H803" s="49"/>
      <c r="I803" s="86"/>
      <c r="J803" s="49"/>
      <c r="K803" s="86"/>
      <c r="L803" s="49"/>
      <c r="M803" s="36"/>
      <c r="N803" s="57"/>
    </row>
    <row r="804" spans="1:14">
      <c r="A804" s="46"/>
      <c r="B804" s="321"/>
      <c r="D804" s="53"/>
      <c r="E804" s="46"/>
      <c r="F804" s="49"/>
      <c r="G804" s="49"/>
      <c r="H804" s="49"/>
      <c r="I804" s="86"/>
      <c r="J804" s="49"/>
      <c r="K804" s="86"/>
      <c r="L804" s="49"/>
      <c r="M804" s="36"/>
      <c r="N804" s="57"/>
    </row>
    <row r="805" spans="1:14">
      <c r="A805" s="46"/>
      <c r="B805" s="321"/>
      <c r="D805" s="53"/>
      <c r="E805" s="46"/>
      <c r="F805" s="49"/>
      <c r="G805" s="49"/>
      <c r="H805" s="49"/>
      <c r="I805" s="86"/>
      <c r="J805" s="49"/>
      <c r="K805" s="86"/>
      <c r="L805" s="49"/>
      <c r="M805" s="36"/>
      <c r="N805" s="57"/>
    </row>
    <row r="806" spans="1:14">
      <c r="A806" s="46"/>
      <c r="B806" s="321"/>
      <c r="D806" s="53"/>
      <c r="E806" s="46"/>
      <c r="F806" s="49"/>
      <c r="G806" s="49"/>
      <c r="H806" s="49"/>
      <c r="I806" s="86"/>
      <c r="J806" s="49"/>
      <c r="K806" s="86"/>
      <c r="L806" s="49"/>
      <c r="M806" s="36"/>
      <c r="N806" s="57"/>
    </row>
    <row r="807" spans="1:14">
      <c r="A807" s="46"/>
      <c r="B807" s="321"/>
      <c r="D807" s="53"/>
      <c r="E807" s="46"/>
      <c r="F807" s="49"/>
      <c r="G807" s="49"/>
      <c r="H807" s="49"/>
      <c r="I807" s="86"/>
      <c r="J807" s="49"/>
      <c r="K807" s="86"/>
      <c r="L807" s="49"/>
      <c r="M807" s="36"/>
      <c r="N807" s="57"/>
    </row>
    <row r="808" spans="1:14">
      <c r="A808" s="46"/>
      <c r="B808" s="321"/>
      <c r="D808" s="53"/>
      <c r="E808" s="46"/>
      <c r="F808" s="49"/>
      <c r="G808" s="49"/>
      <c r="H808" s="49"/>
      <c r="I808" s="86"/>
      <c r="J808" s="49"/>
      <c r="K808" s="86"/>
      <c r="L808" s="49"/>
      <c r="M808" s="36"/>
      <c r="N808" s="57"/>
    </row>
    <row r="809" spans="1:14">
      <c r="A809" s="46"/>
      <c r="B809" s="321"/>
      <c r="D809" s="53"/>
      <c r="E809" s="46"/>
      <c r="F809" s="49"/>
      <c r="G809" s="49"/>
      <c r="H809" s="49"/>
      <c r="I809" s="86"/>
      <c r="J809" s="49"/>
      <c r="K809" s="86"/>
      <c r="L809" s="49"/>
      <c r="M809" s="36"/>
      <c r="N809" s="57"/>
    </row>
    <row r="810" spans="1:14">
      <c r="A810" s="46"/>
      <c r="B810" s="321"/>
      <c r="D810" s="53"/>
      <c r="E810" s="46"/>
      <c r="F810" s="49"/>
      <c r="G810" s="49"/>
      <c r="H810" s="49"/>
      <c r="I810" s="86"/>
      <c r="J810" s="49"/>
      <c r="K810" s="86"/>
      <c r="L810" s="49"/>
      <c r="M810" s="36"/>
      <c r="N810" s="57"/>
    </row>
    <row r="811" spans="1:14">
      <c r="A811" s="46"/>
      <c r="B811" s="321"/>
      <c r="D811" s="53"/>
      <c r="E811" s="46"/>
      <c r="F811" s="49"/>
      <c r="G811" s="49"/>
      <c r="H811" s="49"/>
      <c r="I811" s="86"/>
      <c r="J811" s="49"/>
      <c r="K811" s="86"/>
      <c r="L811" s="49"/>
      <c r="M811" s="36"/>
      <c r="N811" s="57"/>
    </row>
    <row r="812" spans="1:14">
      <c r="A812" s="46"/>
      <c r="B812" s="321"/>
      <c r="D812" s="53"/>
      <c r="E812" s="46"/>
      <c r="F812" s="49"/>
      <c r="G812" s="49"/>
      <c r="H812" s="49"/>
      <c r="I812" s="86"/>
      <c r="J812" s="49"/>
      <c r="K812" s="86"/>
      <c r="L812" s="49"/>
      <c r="M812" s="36"/>
      <c r="N812" s="57"/>
    </row>
    <row r="813" spans="1:14">
      <c r="A813" s="46"/>
      <c r="B813" s="321"/>
      <c r="D813" s="53"/>
      <c r="E813" s="46"/>
      <c r="F813" s="49"/>
      <c r="G813" s="49"/>
      <c r="H813" s="49"/>
      <c r="I813" s="86"/>
      <c r="J813" s="49"/>
      <c r="K813" s="86"/>
      <c r="L813" s="49"/>
      <c r="M813" s="36"/>
      <c r="N813" s="57"/>
    </row>
    <row r="814" spans="1:14">
      <c r="A814" s="46"/>
      <c r="B814" s="321"/>
      <c r="D814" s="53"/>
      <c r="E814" s="46"/>
      <c r="F814" s="49"/>
      <c r="G814" s="49"/>
      <c r="H814" s="49"/>
      <c r="I814" s="86"/>
      <c r="J814" s="49"/>
      <c r="K814" s="86"/>
      <c r="L814" s="49"/>
      <c r="M814" s="36"/>
      <c r="N814" s="57"/>
    </row>
    <row r="815" spans="1:14">
      <c r="A815" s="46"/>
      <c r="B815" s="321"/>
      <c r="D815" s="53"/>
      <c r="E815" s="46"/>
      <c r="F815" s="49"/>
      <c r="G815" s="49"/>
      <c r="H815" s="49"/>
      <c r="I815" s="86"/>
      <c r="J815" s="49"/>
      <c r="K815" s="86"/>
      <c r="L815" s="49"/>
      <c r="M815" s="36"/>
      <c r="N815" s="57"/>
    </row>
    <row r="816" spans="1:14">
      <c r="A816" s="46"/>
      <c r="B816" s="321"/>
      <c r="D816" s="53"/>
      <c r="E816" s="46"/>
      <c r="F816" s="49"/>
      <c r="G816" s="49"/>
      <c r="H816" s="49"/>
      <c r="I816" s="86"/>
      <c r="J816" s="49"/>
      <c r="K816" s="86"/>
      <c r="L816" s="49"/>
      <c r="M816" s="36"/>
      <c r="N816" s="57"/>
    </row>
    <row r="817" spans="1:14">
      <c r="A817" s="46"/>
      <c r="B817" s="321"/>
      <c r="D817" s="53"/>
      <c r="E817" s="46"/>
      <c r="F817" s="49"/>
      <c r="G817" s="49"/>
      <c r="H817" s="49"/>
      <c r="I817" s="86"/>
      <c r="J817" s="49"/>
      <c r="K817" s="86"/>
      <c r="L817" s="49"/>
      <c r="M817" s="36"/>
      <c r="N817" s="57"/>
    </row>
    <row r="818" spans="1:14">
      <c r="A818" s="46"/>
      <c r="B818" s="321"/>
      <c r="D818" s="53"/>
      <c r="E818" s="46"/>
      <c r="F818" s="49"/>
      <c r="G818" s="49"/>
      <c r="H818" s="49"/>
      <c r="I818" s="86"/>
      <c r="J818" s="49"/>
      <c r="K818" s="86"/>
      <c r="L818" s="49"/>
      <c r="M818" s="36"/>
      <c r="N818" s="57"/>
    </row>
    <row r="819" spans="1:14">
      <c r="A819" s="46"/>
      <c r="B819" s="321"/>
      <c r="D819" s="53"/>
      <c r="E819" s="46"/>
      <c r="F819" s="49"/>
      <c r="G819" s="49"/>
      <c r="H819" s="49"/>
      <c r="I819" s="86"/>
      <c r="J819" s="49"/>
      <c r="K819" s="86"/>
      <c r="L819" s="49"/>
      <c r="M819" s="36"/>
      <c r="N819" s="57"/>
    </row>
    <row r="820" spans="1:14">
      <c r="A820" s="46"/>
      <c r="B820" s="321"/>
      <c r="D820" s="53"/>
      <c r="E820" s="46"/>
      <c r="F820" s="49"/>
      <c r="G820" s="49"/>
      <c r="H820" s="49"/>
      <c r="I820" s="86"/>
      <c r="J820" s="49"/>
      <c r="K820" s="86"/>
      <c r="L820" s="49"/>
      <c r="M820" s="36"/>
      <c r="N820" s="57"/>
    </row>
    <row r="821" spans="1:14">
      <c r="A821" s="46"/>
      <c r="B821" s="321"/>
      <c r="D821" s="53"/>
      <c r="E821" s="46"/>
      <c r="F821" s="49"/>
      <c r="G821" s="49"/>
      <c r="H821" s="49"/>
      <c r="I821" s="86"/>
      <c r="J821" s="49"/>
      <c r="K821" s="86"/>
      <c r="L821" s="49"/>
      <c r="M821" s="36"/>
      <c r="N821" s="57"/>
    </row>
    <row r="822" spans="1:14">
      <c r="A822" s="46"/>
      <c r="B822" s="321"/>
      <c r="D822" s="53"/>
      <c r="E822" s="46"/>
      <c r="F822" s="49"/>
      <c r="G822" s="49"/>
      <c r="H822" s="49"/>
      <c r="I822" s="86"/>
      <c r="J822" s="49"/>
      <c r="K822" s="86"/>
      <c r="L822" s="49"/>
      <c r="M822" s="36"/>
      <c r="N822" s="57"/>
    </row>
    <row r="823" spans="1:14">
      <c r="A823" s="46"/>
      <c r="B823" s="321"/>
      <c r="D823" s="53"/>
      <c r="E823" s="46"/>
      <c r="F823" s="49"/>
      <c r="G823" s="49"/>
      <c r="H823" s="49"/>
      <c r="I823" s="86"/>
      <c r="J823" s="49"/>
      <c r="K823" s="86"/>
      <c r="L823" s="49"/>
      <c r="M823" s="36"/>
      <c r="N823" s="57"/>
    </row>
    <row r="824" spans="1:14">
      <c r="A824" s="46"/>
      <c r="B824" s="321"/>
      <c r="D824" s="53"/>
      <c r="E824" s="46"/>
      <c r="F824" s="49"/>
      <c r="G824" s="49"/>
      <c r="H824" s="49"/>
      <c r="I824" s="86"/>
      <c r="J824" s="49"/>
      <c r="K824" s="86"/>
      <c r="L824" s="49"/>
      <c r="M824" s="36"/>
      <c r="N824" s="57"/>
    </row>
    <row r="825" spans="1:14">
      <c r="A825" s="46"/>
      <c r="B825" s="321"/>
      <c r="D825" s="53"/>
      <c r="E825" s="46"/>
      <c r="F825" s="49"/>
      <c r="G825" s="49"/>
      <c r="H825" s="49"/>
      <c r="I825" s="86"/>
      <c r="J825" s="49"/>
      <c r="K825" s="86"/>
      <c r="L825" s="49"/>
      <c r="M825" s="36"/>
      <c r="N825" s="57"/>
    </row>
    <row r="826" spans="1:14">
      <c r="A826" s="46"/>
      <c r="B826" s="321"/>
      <c r="D826" s="53"/>
      <c r="E826" s="46"/>
      <c r="F826" s="49"/>
      <c r="G826" s="49"/>
      <c r="H826" s="49"/>
      <c r="I826" s="86"/>
      <c r="J826" s="49"/>
      <c r="K826" s="86"/>
      <c r="L826" s="49"/>
      <c r="M826" s="36"/>
      <c r="N826" s="57"/>
    </row>
    <row r="827" spans="1:14">
      <c r="A827" s="46"/>
      <c r="B827" s="321"/>
      <c r="D827" s="53"/>
      <c r="E827" s="46"/>
      <c r="F827" s="49"/>
      <c r="G827" s="49"/>
      <c r="H827" s="49"/>
      <c r="I827" s="86"/>
      <c r="J827" s="49"/>
      <c r="K827" s="86"/>
      <c r="L827" s="49"/>
      <c r="M827" s="36"/>
      <c r="N827" s="57"/>
    </row>
  </sheetData>
  <autoFilter ref="A9:M121"/>
  <mergeCells count="13">
    <mergeCell ref="A7:A8"/>
    <mergeCell ref="B7:B8"/>
    <mergeCell ref="C7:C8"/>
    <mergeCell ref="D7:D8"/>
    <mergeCell ref="A1:L1"/>
    <mergeCell ref="A5:L5"/>
    <mergeCell ref="A3:L3"/>
    <mergeCell ref="M7:M8"/>
    <mergeCell ref="E7:E8"/>
    <mergeCell ref="F7:F8"/>
    <mergeCell ref="G7:H7"/>
    <mergeCell ref="I7:J7"/>
    <mergeCell ref="K7:L7"/>
  </mergeCells>
  <printOptions horizontalCentered="1"/>
  <pageMargins left="0" right="0" top="0.43307086614173201" bottom="0.39370078740157499" header="0.43307086614173201" footer="0.196850393700787"/>
  <pageSetup paperSize="9" scale="60" orientation="landscape" cellComments="asDisplayed" useFirstPageNumber="1" r:id="rId1"/>
  <headerFooter alignWithMargins="0">
    <oddFooter>&amp;RPage &amp;P of &amp;N</oddFooter>
  </headerFooter>
  <ignoredErrors>
    <ignoredError sqref="E240:M282 B239:C282 E239:L239 E236:L236 E40 E45:F45 M42:M45 F237:L237 B237 E46:F46 H46:M46 F41:H41 J41:M41 G40:M40 E231:L231 B231 E233:M235 B235:C236 B40 B46 D41 B230 B228 D228 E229:M230 E228:G228 I228 E232:L232 E42:F42 H42:K42 E43:F43 H43:K43 E44:F44 H44:K44 H45:K45 D40 B42 D42 B43 D43 B44 D44 B45 D45 D46 B229 D229 D230 B232 D232 B233 D233 B234 D234 D239:D282 D235:D236"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05"/>
  <sheetViews>
    <sheetView view="pageBreakPreview" topLeftCell="A28" zoomScaleNormal="100" zoomScaleSheetLayoutView="100" workbookViewId="0">
      <selection activeCell="G38" sqref="G38"/>
    </sheetView>
  </sheetViews>
  <sheetFormatPr defaultColWidth="9.109375" defaultRowHeight="15"/>
  <cols>
    <col min="1" max="1" width="3.33203125" style="6" customWidth="1"/>
    <col min="2" max="2" width="8.88671875" style="389" hidden="1" customWidth="1"/>
    <col min="3" max="3" width="53.6640625" style="56" customWidth="1"/>
    <col min="4" max="4" width="8.6640625" style="56" customWidth="1"/>
    <col min="5" max="5" width="8.6640625" style="55" customWidth="1"/>
    <col min="6" max="6" width="10.6640625" style="54" customWidth="1"/>
    <col min="7" max="8" width="12.6640625" style="54" customWidth="1"/>
    <col min="9" max="9" width="12.6640625" style="65" customWidth="1"/>
    <col min="10" max="10" width="12.6640625" style="54" customWidth="1"/>
    <col min="11" max="11" width="12.6640625" style="65" customWidth="1"/>
    <col min="12" max="12" width="12.6640625" style="54" customWidth="1"/>
    <col min="13" max="13" width="14.6640625" style="54" customWidth="1"/>
    <col min="14" max="14" width="19.88671875" style="56" customWidth="1"/>
    <col min="15" max="15" width="12.88671875" style="56" customWidth="1"/>
    <col min="16" max="16" width="31.44140625" style="56" customWidth="1"/>
    <col min="17" max="16384" width="9.109375" style="56"/>
  </cols>
  <sheetData>
    <row r="1" spans="1:16" s="124" customFormat="1" ht="69" customHeight="1">
      <c r="A1" s="752" t="str">
        <f>თავფურცელ!A10</f>
        <v>ქ.ბათუმი, ბარცხანა. ბენზინგასამართი სადგურის შენობის და ტერიტორიის სარეკონსტრუქციო სამუშაოები</v>
      </c>
      <c r="B1" s="752"/>
      <c r="C1" s="752"/>
      <c r="D1" s="752"/>
      <c r="E1" s="752"/>
      <c r="F1" s="752"/>
      <c r="G1" s="752"/>
      <c r="H1" s="752"/>
      <c r="I1" s="752"/>
      <c r="J1" s="752"/>
      <c r="K1" s="752"/>
      <c r="L1" s="752"/>
      <c r="M1" s="116"/>
    </row>
    <row r="2" spans="1:16" s="349" customFormat="1" ht="4.95" customHeight="1">
      <c r="A2" s="347"/>
      <c r="B2" s="348"/>
    </row>
    <row r="3" spans="1:16" s="125" customFormat="1" ht="18" customHeight="1">
      <c r="A3" s="753" t="s">
        <v>42</v>
      </c>
      <c r="B3" s="753"/>
      <c r="C3" s="753"/>
      <c r="D3" s="753"/>
      <c r="E3" s="753"/>
      <c r="F3" s="753"/>
      <c r="G3" s="753"/>
      <c r="H3" s="753"/>
      <c r="I3" s="753"/>
      <c r="J3" s="753"/>
      <c r="K3" s="753"/>
      <c r="L3" s="753"/>
      <c r="M3" s="118"/>
      <c r="N3" s="117"/>
      <c r="O3" s="118"/>
      <c r="P3" s="118"/>
    </row>
    <row r="4" spans="1:16" s="349" customFormat="1" ht="4.95" customHeight="1">
      <c r="A4" s="347"/>
      <c r="B4" s="348"/>
    </row>
    <row r="5" spans="1:16" s="125" customFormat="1" ht="18" customHeight="1">
      <c r="A5" s="753" t="s">
        <v>106</v>
      </c>
      <c r="B5" s="753"/>
      <c r="C5" s="753"/>
      <c r="D5" s="753"/>
      <c r="E5" s="753"/>
      <c r="F5" s="753"/>
      <c r="G5" s="753"/>
      <c r="H5" s="753"/>
      <c r="I5" s="753"/>
      <c r="J5" s="753"/>
      <c r="K5" s="753"/>
      <c r="L5" s="753"/>
      <c r="M5" s="118"/>
      <c r="N5" s="117"/>
      <c r="O5" s="118"/>
      <c r="P5" s="118"/>
    </row>
    <row r="6" spans="1:16" s="355" customFormat="1" ht="19.95" customHeight="1" thickBot="1">
      <c r="A6" s="352"/>
      <c r="B6" s="386"/>
      <c r="C6" s="353"/>
      <c r="D6" s="353"/>
      <c r="E6" s="353"/>
      <c r="F6" s="353"/>
      <c r="G6" s="353"/>
      <c r="H6" s="353"/>
      <c r="I6" s="354"/>
      <c r="J6" s="353"/>
      <c r="K6" s="354"/>
      <c r="L6" s="353"/>
      <c r="M6" s="353"/>
    </row>
    <row r="7" spans="1:16" s="58" customFormat="1" ht="54" customHeight="1">
      <c r="A7" s="754" t="s">
        <v>1</v>
      </c>
      <c r="B7" s="746" t="s">
        <v>143</v>
      </c>
      <c r="C7" s="748" t="s">
        <v>171</v>
      </c>
      <c r="D7" s="742" t="s">
        <v>0</v>
      </c>
      <c r="E7" s="742" t="s">
        <v>122</v>
      </c>
      <c r="F7" s="742" t="s">
        <v>123</v>
      </c>
      <c r="G7" s="742" t="s">
        <v>124</v>
      </c>
      <c r="H7" s="742"/>
      <c r="I7" s="742" t="s">
        <v>125</v>
      </c>
      <c r="J7" s="742"/>
      <c r="K7" s="742" t="s">
        <v>126</v>
      </c>
      <c r="L7" s="742"/>
      <c r="M7" s="740" t="s">
        <v>127</v>
      </c>
    </row>
    <row r="8" spans="1:16" s="58" customFormat="1" ht="30" customHeight="1">
      <c r="A8" s="755"/>
      <c r="B8" s="747"/>
      <c r="C8" s="749"/>
      <c r="D8" s="743"/>
      <c r="E8" s="743"/>
      <c r="F8" s="743"/>
      <c r="G8" s="285" t="s">
        <v>128</v>
      </c>
      <c r="H8" s="370" t="s">
        <v>129</v>
      </c>
      <c r="I8" s="285" t="s">
        <v>128</v>
      </c>
      <c r="J8" s="370" t="s">
        <v>129</v>
      </c>
      <c r="K8" s="285" t="s">
        <v>128</v>
      </c>
      <c r="L8" s="370" t="s">
        <v>129</v>
      </c>
      <c r="M8" s="741"/>
      <c r="N8" s="59"/>
    </row>
    <row r="9" spans="1:16" s="60" customFormat="1" ht="14.4" customHeight="1">
      <c r="A9" s="178">
        <v>1</v>
      </c>
      <c r="B9" s="313">
        <v>2</v>
      </c>
      <c r="C9" s="418">
        <v>3</v>
      </c>
      <c r="D9" s="179">
        <v>4</v>
      </c>
      <c r="E9" s="180">
        <v>5</v>
      </c>
      <c r="F9" s="180">
        <v>6</v>
      </c>
      <c r="G9" s="180">
        <v>7</v>
      </c>
      <c r="H9" s="180">
        <v>8</v>
      </c>
      <c r="I9" s="180">
        <v>9</v>
      </c>
      <c r="J9" s="180">
        <v>10</v>
      </c>
      <c r="K9" s="180">
        <v>11</v>
      </c>
      <c r="L9" s="180">
        <v>12</v>
      </c>
      <c r="M9" s="181">
        <v>13</v>
      </c>
    </row>
    <row r="10" spans="1:16" s="33" customFormat="1" ht="18" customHeight="1">
      <c r="A10" s="301"/>
      <c r="B10" s="361"/>
      <c r="C10" s="471" t="s">
        <v>16</v>
      </c>
      <c r="D10" s="302"/>
      <c r="E10" s="303"/>
      <c r="F10" s="282"/>
      <c r="G10" s="298"/>
      <c r="H10" s="299"/>
      <c r="I10" s="299"/>
      <c r="J10" s="300"/>
      <c r="K10" s="299"/>
      <c r="L10" s="299"/>
      <c r="M10" s="304"/>
      <c r="O10" s="35"/>
    </row>
    <row r="11" spans="1:16" s="376" customFormat="1" ht="18" customHeight="1">
      <c r="A11" s="371">
        <v>1</v>
      </c>
      <c r="B11" s="322" t="s">
        <v>33</v>
      </c>
      <c r="C11" s="305" t="s">
        <v>188</v>
      </c>
      <c r="D11" s="428" t="s">
        <v>17</v>
      </c>
      <c r="E11" s="184"/>
      <c r="F11" s="164">
        <v>100</v>
      </c>
      <c r="G11" s="159"/>
      <c r="H11" s="159"/>
      <c r="I11" s="159"/>
      <c r="J11" s="159"/>
      <c r="K11" s="159"/>
      <c r="L11" s="159"/>
      <c r="M11" s="374"/>
      <c r="N11" s="375"/>
      <c r="O11" s="375"/>
    </row>
    <row r="12" spans="1:16" s="380" customFormat="1" ht="18" customHeight="1">
      <c r="A12" s="371"/>
      <c r="B12" s="323" t="s">
        <v>14</v>
      </c>
      <c r="C12" s="421" t="s">
        <v>164</v>
      </c>
      <c r="D12" s="498" t="s">
        <v>17</v>
      </c>
      <c r="E12" s="185">
        <v>1</v>
      </c>
      <c r="F12" s="163">
        <f>E12*F11</f>
        <v>100</v>
      </c>
      <c r="G12" s="159"/>
      <c r="H12" s="159"/>
      <c r="I12" s="159">
        <v>0</v>
      </c>
      <c r="J12" s="159">
        <f>I12*F12</f>
        <v>0</v>
      </c>
      <c r="K12" s="159"/>
      <c r="L12" s="159"/>
      <c r="M12" s="374">
        <f>H12+J12+L12</f>
        <v>0</v>
      </c>
      <c r="N12" s="378"/>
      <c r="O12" s="379"/>
    </row>
    <row r="13" spans="1:16" s="380" customFormat="1" ht="18" customHeight="1">
      <c r="A13" s="371"/>
      <c r="B13" s="324" t="s">
        <v>157</v>
      </c>
      <c r="C13" s="421" t="s">
        <v>212</v>
      </c>
      <c r="D13" s="498" t="s">
        <v>17</v>
      </c>
      <c r="E13" s="186">
        <v>1</v>
      </c>
      <c r="F13" s="163">
        <f>F11*E13</f>
        <v>100</v>
      </c>
      <c r="G13" s="159">
        <v>0</v>
      </c>
      <c r="H13" s="159">
        <f>G13*F13</f>
        <v>0</v>
      </c>
      <c r="I13" s="159"/>
      <c r="J13" s="159"/>
      <c r="K13" s="159"/>
      <c r="L13" s="159"/>
      <c r="M13" s="374">
        <f>H13+J13+L13</f>
        <v>0</v>
      </c>
    </row>
    <row r="14" spans="1:16" s="380" customFormat="1" ht="18" customHeight="1">
      <c r="A14" s="371"/>
      <c r="B14" s="322"/>
      <c r="C14" s="421" t="s">
        <v>165</v>
      </c>
      <c r="D14" s="429" t="s">
        <v>158</v>
      </c>
      <c r="E14" s="188">
        <f>0.27/100</f>
        <v>2.7000000000000001E-3</v>
      </c>
      <c r="F14" s="163">
        <f>E14*F11</f>
        <v>0.27</v>
      </c>
      <c r="G14" s="159">
        <v>0</v>
      </c>
      <c r="H14" s="159">
        <f>G14*F14</f>
        <v>0</v>
      </c>
      <c r="I14" s="159"/>
      <c r="J14" s="159"/>
      <c r="K14" s="159"/>
      <c r="L14" s="159"/>
      <c r="M14" s="374">
        <f>H14+J14+L14</f>
        <v>0</v>
      </c>
      <c r="N14" s="379"/>
      <c r="O14" s="379"/>
    </row>
    <row r="15" spans="1:16" s="12" customFormat="1" ht="21" customHeight="1">
      <c r="A15" s="9">
        <f>A9+1</f>
        <v>2</v>
      </c>
      <c r="B15" s="497" t="s">
        <v>224</v>
      </c>
      <c r="C15" s="14" t="s">
        <v>227</v>
      </c>
      <c r="D15" s="479" t="s">
        <v>3</v>
      </c>
      <c r="E15" s="479"/>
      <c r="F15" s="480">
        <f>SUM(F17:F17)</f>
        <v>15</v>
      </c>
      <c r="G15" s="457"/>
      <c r="H15" s="481"/>
      <c r="I15" s="457"/>
      <c r="J15" s="481"/>
      <c r="K15" s="457"/>
      <c r="L15" s="457"/>
      <c r="M15" s="457"/>
      <c r="N15" s="482"/>
      <c r="O15" s="483"/>
      <c r="P15" s="484"/>
    </row>
    <row r="16" spans="1:16" s="8" customFormat="1" ht="18" customHeight="1">
      <c r="A16" s="9"/>
      <c r="B16" s="322"/>
      <c r="C16" s="5" t="s">
        <v>8</v>
      </c>
      <c r="D16" s="478" t="str">
        <f>D15</f>
        <v>grZ.m.</v>
      </c>
      <c r="E16" s="486">
        <v>1</v>
      </c>
      <c r="F16" s="487">
        <f>E16*F15</f>
        <v>15</v>
      </c>
      <c r="G16" s="457"/>
      <c r="H16" s="481"/>
      <c r="I16" s="457">
        <v>0</v>
      </c>
      <c r="J16" s="481">
        <f>I16*F16</f>
        <v>0</v>
      </c>
      <c r="K16" s="457"/>
      <c r="L16" s="457"/>
      <c r="M16" s="457">
        <f>H16+J16+L16</f>
        <v>0</v>
      </c>
      <c r="N16" s="488"/>
      <c r="O16" s="489"/>
      <c r="P16" s="490"/>
    </row>
    <row r="17" spans="1:16" s="8" customFormat="1" ht="18" customHeight="1">
      <c r="A17" s="491"/>
      <c r="B17" s="324" t="s">
        <v>226</v>
      </c>
      <c r="C17" s="492" t="s">
        <v>228</v>
      </c>
      <c r="D17" s="493" t="s">
        <v>225</v>
      </c>
      <c r="E17" s="494">
        <v>1</v>
      </c>
      <c r="F17" s="487">
        <f>8+7</f>
        <v>15</v>
      </c>
      <c r="G17" s="495">
        <v>0</v>
      </c>
      <c r="H17" s="481">
        <f>G17*F17</f>
        <v>0</v>
      </c>
      <c r="I17" s="457"/>
      <c r="J17" s="481"/>
      <c r="K17" s="457"/>
      <c r="L17" s="457"/>
      <c r="M17" s="457">
        <f>H17+J17+L17</f>
        <v>0</v>
      </c>
    </row>
    <row r="18" spans="1:16" s="8" customFormat="1" ht="18" customHeight="1">
      <c r="A18" s="9"/>
      <c r="B18" s="322"/>
      <c r="C18" s="5" t="s">
        <v>24</v>
      </c>
      <c r="D18" s="478" t="s">
        <v>2</v>
      </c>
      <c r="E18" s="496">
        <f>8.2/100</f>
        <v>8.199999999999999E-2</v>
      </c>
      <c r="F18" s="487">
        <f>E18*F15</f>
        <v>1.2299999999999998</v>
      </c>
      <c r="G18" s="457">
        <v>0</v>
      </c>
      <c r="H18" s="481">
        <f>G18*F18</f>
        <v>0</v>
      </c>
      <c r="I18" s="457"/>
      <c r="J18" s="481"/>
      <c r="K18" s="457"/>
      <c r="L18" s="457"/>
      <c r="M18" s="457">
        <f>H18+J18+L18</f>
        <v>0</v>
      </c>
      <c r="N18" s="488"/>
      <c r="O18" s="489"/>
      <c r="P18" s="490"/>
    </row>
    <row r="19" spans="1:16" s="12" customFormat="1" ht="21" customHeight="1">
      <c r="A19" s="9">
        <f>A15+1</f>
        <v>3</v>
      </c>
      <c r="B19" s="497" t="s">
        <v>224</v>
      </c>
      <c r="C19" s="14" t="s">
        <v>227</v>
      </c>
      <c r="D19" s="479" t="s">
        <v>3</v>
      </c>
      <c r="E19" s="479"/>
      <c r="F19" s="480">
        <f>SUM(F21:F21)</f>
        <v>25</v>
      </c>
      <c r="G19" s="457"/>
      <c r="H19" s="481"/>
      <c r="I19" s="457"/>
      <c r="J19" s="481"/>
      <c r="K19" s="457"/>
      <c r="L19" s="457"/>
      <c r="M19" s="457"/>
      <c r="N19" s="482"/>
      <c r="O19" s="483"/>
      <c r="P19" s="484"/>
    </row>
    <row r="20" spans="1:16" s="8" customFormat="1" ht="18" customHeight="1">
      <c r="A20" s="9"/>
      <c r="B20" s="322"/>
      <c r="C20" s="5" t="s">
        <v>8</v>
      </c>
      <c r="D20" s="478" t="str">
        <f>D19</f>
        <v>grZ.m.</v>
      </c>
      <c r="E20" s="486">
        <v>1</v>
      </c>
      <c r="F20" s="487">
        <f>E20*F19</f>
        <v>25</v>
      </c>
      <c r="G20" s="457"/>
      <c r="H20" s="481"/>
      <c r="I20" s="457">
        <v>0</v>
      </c>
      <c r="J20" s="481">
        <f>I20*F20</f>
        <v>0</v>
      </c>
      <c r="K20" s="457"/>
      <c r="L20" s="457"/>
      <c r="M20" s="457">
        <f>H20+J20+L20</f>
        <v>0</v>
      </c>
      <c r="N20" s="488"/>
      <c r="O20" s="489"/>
      <c r="P20" s="490"/>
    </row>
    <row r="21" spans="1:16" s="8" customFormat="1" ht="18" customHeight="1">
      <c r="A21" s="491"/>
      <c r="B21" s="324" t="s">
        <v>226</v>
      </c>
      <c r="C21" s="492" t="s">
        <v>273</v>
      </c>
      <c r="D21" s="493" t="s">
        <v>225</v>
      </c>
      <c r="E21" s="494">
        <v>1</v>
      </c>
      <c r="F21" s="487">
        <v>25</v>
      </c>
      <c r="G21" s="495">
        <v>0</v>
      </c>
      <c r="H21" s="481">
        <f>G21*F21</f>
        <v>0</v>
      </c>
      <c r="I21" s="457"/>
      <c r="J21" s="481"/>
      <c r="K21" s="457"/>
      <c r="L21" s="457"/>
      <c r="M21" s="457">
        <f>H21+J21+L21</f>
        <v>0</v>
      </c>
    </row>
    <row r="22" spans="1:16" s="8" customFormat="1" ht="18" customHeight="1">
      <c r="A22" s="9"/>
      <c r="B22" s="322"/>
      <c r="C22" s="5" t="s">
        <v>24</v>
      </c>
      <c r="D22" s="478" t="s">
        <v>2</v>
      </c>
      <c r="E22" s="496">
        <f>8.2/100</f>
        <v>8.199999999999999E-2</v>
      </c>
      <c r="F22" s="487">
        <f>E22*F19</f>
        <v>2.0499999999999998</v>
      </c>
      <c r="G22" s="457">
        <v>0</v>
      </c>
      <c r="H22" s="481">
        <f>G22*F22</f>
        <v>0</v>
      </c>
      <c r="I22" s="457"/>
      <c r="J22" s="481"/>
      <c r="K22" s="457"/>
      <c r="L22" s="457"/>
      <c r="M22" s="457">
        <f>H22+J22+L22</f>
        <v>0</v>
      </c>
      <c r="N22" s="488"/>
      <c r="O22" s="489"/>
      <c r="P22" s="490"/>
    </row>
    <row r="23" spans="1:16" s="368" customFormat="1" ht="18" customHeight="1">
      <c r="A23" s="360"/>
      <c r="B23" s="361"/>
      <c r="C23" s="471" t="s">
        <v>23</v>
      </c>
      <c r="D23" s="432"/>
      <c r="E23" s="362"/>
      <c r="F23" s="363"/>
      <c r="G23" s="364"/>
      <c r="H23" s="365"/>
      <c r="I23" s="365"/>
      <c r="J23" s="366"/>
      <c r="K23" s="365"/>
      <c r="L23" s="365"/>
      <c r="M23" s="367"/>
      <c r="O23" s="369"/>
    </row>
    <row r="24" spans="1:16" s="376" customFormat="1" ht="36" customHeight="1">
      <c r="A24" s="371">
        <f>A19+1</f>
        <v>4</v>
      </c>
      <c r="B24" s="322" t="s">
        <v>38</v>
      </c>
      <c r="C24" s="305" t="s">
        <v>222</v>
      </c>
      <c r="D24" s="433" t="s">
        <v>22</v>
      </c>
      <c r="E24" s="372"/>
      <c r="F24" s="384">
        <v>7</v>
      </c>
      <c r="G24" s="373"/>
      <c r="H24" s="373"/>
      <c r="I24" s="373"/>
      <c r="J24" s="373"/>
      <c r="K24" s="373"/>
      <c r="L24" s="373"/>
      <c r="M24" s="374"/>
      <c r="N24" s="375"/>
      <c r="O24" s="375"/>
    </row>
    <row r="25" spans="1:16" s="380" customFormat="1" ht="17.25" customHeight="1">
      <c r="A25" s="371"/>
      <c r="B25" s="322"/>
      <c r="C25" s="421" t="s">
        <v>164</v>
      </c>
      <c r="D25" s="434" t="str">
        <f>D24</f>
        <v>ცალი</v>
      </c>
      <c r="E25" s="185">
        <v>1</v>
      </c>
      <c r="F25" s="377">
        <f>E25*F24</f>
        <v>7</v>
      </c>
      <c r="G25" s="373"/>
      <c r="H25" s="373"/>
      <c r="I25" s="373">
        <v>0</v>
      </c>
      <c r="J25" s="373">
        <f>I25*F25</f>
        <v>0</v>
      </c>
      <c r="K25" s="373"/>
      <c r="L25" s="373"/>
      <c r="M25" s="374">
        <f>H25+J25+L25</f>
        <v>0</v>
      </c>
      <c r="N25" s="379"/>
      <c r="O25" s="379"/>
    </row>
    <row r="26" spans="1:16" s="380" customFormat="1" ht="17.25" customHeight="1">
      <c r="A26" s="383"/>
      <c r="B26" s="324" t="s">
        <v>51</v>
      </c>
      <c r="C26" s="81" t="s">
        <v>221</v>
      </c>
      <c r="D26" s="435" t="s">
        <v>22</v>
      </c>
      <c r="E26" s="381">
        <v>1</v>
      </c>
      <c r="F26" s="377">
        <f>E26*F24</f>
        <v>7</v>
      </c>
      <c r="G26" s="373">
        <v>0</v>
      </c>
      <c r="H26" s="373">
        <f>G26*F26</f>
        <v>0</v>
      </c>
      <c r="I26" s="373"/>
      <c r="J26" s="373"/>
      <c r="K26" s="373"/>
      <c r="L26" s="373"/>
      <c r="M26" s="374">
        <f>H26+J26+L26</f>
        <v>0</v>
      </c>
    </row>
    <row r="27" spans="1:16" s="380" customFormat="1" ht="17.25" customHeight="1">
      <c r="A27" s="371"/>
      <c r="B27" s="322"/>
      <c r="C27" s="421" t="s">
        <v>165</v>
      </c>
      <c r="D27" s="434" t="s">
        <v>158</v>
      </c>
      <c r="E27" s="382">
        <v>0.10299999999999999</v>
      </c>
      <c r="F27" s="377">
        <f>F24*E27</f>
        <v>0.72099999999999997</v>
      </c>
      <c r="G27" s="373">
        <v>0</v>
      </c>
      <c r="H27" s="373">
        <f>G27*F27</f>
        <v>0</v>
      </c>
      <c r="I27" s="373"/>
      <c r="J27" s="373"/>
      <c r="K27" s="373"/>
      <c r="L27" s="373"/>
      <c r="M27" s="374">
        <f>H27+J27+L27</f>
        <v>0</v>
      </c>
      <c r="N27" s="379"/>
      <c r="O27" s="379"/>
    </row>
    <row r="28" spans="1:16" s="376" customFormat="1" ht="36" customHeight="1">
      <c r="A28" s="371">
        <f>A24+1</f>
        <v>5</v>
      </c>
      <c r="B28" s="322" t="s">
        <v>39</v>
      </c>
      <c r="C28" s="305" t="s">
        <v>223</v>
      </c>
      <c r="D28" s="433" t="s">
        <v>22</v>
      </c>
      <c r="E28" s="372"/>
      <c r="F28" s="384">
        <f>SUM(F30:F30)</f>
        <v>20</v>
      </c>
      <c r="G28" s="373"/>
      <c r="H28" s="373"/>
      <c r="I28" s="373"/>
      <c r="J28" s="373"/>
      <c r="K28" s="373"/>
      <c r="L28" s="373"/>
      <c r="M28" s="374"/>
      <c r="N28" s="375"/>
      <c r="O28" s="375"/>
    </row>
    <row r="29" spans="1:16" s="380" customFormat="1" ht="17.25" customHeight="1">
      <c r="A29" s="371"/>
      <c r="B29" s="322"/>
      <c r="C29" s="421" t="s">
        <v>164</v>
      </c>
      <c r="D29" s="434" t="str">
        <f>D28</f>
        <v>ცალი</v>
      </c>
      <c r="E29" s="185">
        <v>1</v>
      </c>
      <c r="F29" s="377">
        <f>E29*F28</f>
        <v>20</v>
      </c>
      <c r="G29" s="373"/>
      <c r="H29" s="373"/>
      <c r="I29" s="373">
        <v>0</v>
      </c>
      <c r="J29" s="373">
        <f>I29*F29</f>
        <v>0</v>
      </c>
      <c r="K29" s="373"/>
      <c r="L29" s="373"/>
      <c r="M29" s="374">
        <f t="shared" ref="M29:M31" si="0">H29+J29+L29</f>
        <v>0</v>
      </c>
      <c r="N29" s="379"/>
      <c r="O29" s="379"/>
    </row>
    <row r="30" spans="1:16" s="380" customFormat="1" ht="36" customHeight="1">
      <c r="A30" s="383"/>
      <c r="B30" s="325" t="s">
        <v>32</v>
      </c>
      <c r="C30" s="426" t="s">
        <v>220</v>
      </c>
      <c r="D30" s="435" t="s">
        <v>22</v>
      </c>
      <c r="E30" s="381">
        <v>1</v>
      </c>
      <c r="F30" s="377">
        <v>20</v>
      </c>
      <c r="G30" s="373">
        <v>0</v>
      </c>
      <c r="H30" s="373">
        <f>G30*F30</f>
        <v>0</v>
      </c>
      <c r="I30" s="373"/>
      <c r="J30" s="373"/>
      <c r="K30" s="373"/>
      <c r="L30" s="373"/>
      <c r="M30" s="374">
        <f t="shared" si="0"/>
        <v>0</v>
      </c>
    </row>
    <row r="31" spans="1:16" s="380" customFormat="1" ht="17.25" customHeight="1">
      <c r="A31" s="371"/>
      <c r="B31" s="322"/>
      <c r="C31" s="421" t="s">
        <v>165</v>
      </c>
      <c r="D31" s="434" t="s">
        <v>158</v>
      </c>
      <c r="E31" s="385">
        <f>8.28/100</f>
        <v>8.2799999999999999E-2</v>
      </c>
      <c r="F31" s="377">
        <f>E31*F28</f>
        <v>1.6559999999999999</v>
      </c>
      <c r="G31" s="373">
        <v>0</v>
      </c>
      <c r="H31" s="373">
        <f>G31*F31</f>
        <v>0</v>
      </c>
      <c r="I31" s="373"/>
      <c r="J31" s="373"/>
      <c r="K31" s="373"/>
      <c r="L31" s="373"/>
      <c r="M31" s="374">
        <f t="shared" si="0"/>
        <v>0</v>
      </c>
      <c r="N31" s="379"/>
      <c r="O31" s="379"/>
    </row>
    <row r="32" spans="1:16" s="33" customFormat="1" ht="18" customHeight="1">
      <c r="A32" s="301"/>
      <c r="B32" s="361"/>
      <c r="C32" s="471" t="s">
        <v>18</v>
      </c>
      <c r="D32" s="431"/>
      <c r="E32" s="303"/>
      <c r="F32" s="282"/>
      <c r="G32" s="298"/>
      <c r="H32" s="299"/>
      <c r="I32" s="299"/>
      <c r="J32" s="300"/>
      <c r="K32" s="299"/>
      <c r="L32" s="299"/>
      <c r="M32" s="304"/>
      <c r="O32" s="35"/>
    </row>
    <row r="33" spans="1:16" s="8" customFormat="1" ht="21" customHeight="1">
      <c r="A33" s="15">
        <f>A28+1</f>
        <v>6</v>
      </c>
      <c r="B33" s="322" t="s">
        <v>34</v>
      </c>
      <c r="C33" s="305" t="s">
        <v>336</v>
      </c>
      <c r="D33" s="428" t="s">
        <v>22</v>
      </c>
      <c r="E33" s="184"/>
      <c r="F33" s="164">
        <f>SUM(F35:F35)</f>
        <v>16</v>
      </c>
      <c r="G33" s="159"/>
      <c r="H33" s="159"/>
      <c r="I33" s="159"/>
      <c r="J33" s="159"/>
      <c r="K33" s="159"/>
      <c r="L33" s="159"/>
      <c r="M33" s="171"/>
    </row>
    <row r="34" spans="1:16" s="8" customFormat="1" ht="18.75" customHeight="1">
      <c r="A34" s="15"/>
      <c r="B34" s="322"/>
      <c r="C34" s="421" t="s">
        <v>164</v>
      </c>
      <c r="D34" s="429" t="str">
        <f>D33</f>
        <v>ცალი</v>
      </c>
      <c r="E34" s="185">
        <v>1</v>
      </c>
      <c r="F34" s="163">
        <f>E34*F33</f>
        <v>16</v>
      </c>
      <c r="G34" s="159"/>
      <c r="H34" s="159"/>
      <c r="I34" s="159">
        <v>0</v>
      </c>
      <c r="J34" s="159">
        <f>I34*F34</f>
        <v>0</v>
      </c>
      <c r="K34" s="159"/>
      <c r="L34" s="159"/>
      <c r="M34" s="171">
        <f>H34+J34+L34</f>
        <v>0</v>
      </c>
      <c r="N34" s="24"/>
    </row>
    <row r="35" spans="1:16" s="8" customFormat="1" ht="21" customHeight="1">
      <c r="A35" s="15"/>
      <c r="B35" s="396" t="s">
        <v>156</v>
      </c>
      <c r="C35" s="421" t="s">
        <v>337</v>
      </c>
      <c r="D35" s="430" t="s">
        <v>19</v>
      </c>
      <c r="E35" s="186">
        <v>1</v>
      </c>
      <c r="F35" s="163">
        <v>16</v>
      </c>
      <c r="G35" s="159">
        <v>0</v>
      </c>
      <c r="H35" s="159">
        <f t="shared" ref="H35" si="1">G35*F35</f>
        <v>0</v>
      </c>
      <c r="I35" s="159"/>
      <c r="J35" s="159"/>
      <c r="K35" s="159"/>
      <c r="L35" s="159"/>
      <c r="M35" s="171">
        <f>H35+J35+L35</f>
        <v>0</v>
      </c>
    </row>
    <row r="36" spans="1:16" s="8" customFormat="1" ht="21" customHeight="1">
      <c r="A36" s="15"/>
      <c r="B36" s="396" t="s">
        <v>156</v>
      </c>
      <c r="C36" s="421" t="s">
        <v>338</v>
      </c>
      <c r="D36" s="430" t="s">
        <v>19</v>
      </c>
      <c r="E36" s="186">
        <v>1</v>
      </c>
      <c r="F36" s="163">
        <v>16</v>
      </c>
      <c r="G36" s="159">
        <v>0</v>
      </c>
      <c r="H36" s="159">
        <f t="shared" ref="H36" si="2">G36*F36</f>
        <v>0</v>
      </c>
      <c r="I36" s="159"/>
      <c r="J36" s="159"/>
      <c r="K36" s="159"/>
      <c r="L36" s="159"/>
      <c r="M36" s="171">
        <f>H36+J36+L36</f>
        <v>0</v>
      </c>
    </row>
    <row r="37" spans="1:16" s="8" customFormat="1" ht="18" customHeight="1">
      <c r="A37" s="15"/>
      <c r="B37" s="322"/>
      <c r="C37" s="421" t="s">
        <v>165</v>
      </c>
      <c r="D37" s="429" t="s">
        <v>158</v>
      </c>
      <c r="E37" s="188">
        <v>0.30599999999999999</v>
      </c>
      <c r="F37" s="163">
        <f>E37*F33</f>
        <v>4.8959999999999999</v>
      </c>
      <c r="G37" s="159">
        <v>0</v>
      </c>
      <c r="H37" s="159">
        <f t="shared" ref="H37" si="3">G37*F37</f>
        <v>0</v>
      </c>
      <c r="I37" s="159"/>
      <c r="J37" s="159"/>
      <c r="K37" s="159"/>
      <c r="L37" s="159"/>
      <c r="M37" s="171">
        <f t="shared" ref="M37" si="4">H37+J37+L37</f>
        <v>0</v>
      </c>
      <c r="N37" s="17"/>
      <c r="O37" s="17"/>
    </row>
    <row r="38" spans="1:16" s="6" customFormat="1" ht="15" customHeight="1" thickBot="1">
      <c r="A38" s="183"/>
      <c r="B38" s="387"/>
      <c r="C38" s="427"/>
      <c r="D38" s="427"/>
      <c r="E38" s="189"/>
      <c r="F38" s="95"/>
      <c r="G38" s="190"/>
      <c r="H38" s="191"/>
      <c r="I38" s="191"/>
      <c r="J38" s="191"/>
      <c r="K38" s="191"/>
      <c r="L38" s="191"/>
      <c r="M38" s="192"/>
    </row>
    <row r="39" spans="1:16" s="12" customFormat="1" ht="18" customHeight="1">
      <c r="A39" s="283"/>
      <c r="B39" s="326"/>
      <c r="C39" s="422" t="s">
        <v>181</v>
      </c>
      <c r="D39" s="422"/>
      <c r="E39" s="284"/>
      <c r="F39" s="284"/>
      <c r="G39" s="284"/>
      <c r="H39" s="539">
        <f>SUM(H11:H38)</f>
        <v>0</v>
      </c>
      <c r="I39" s="539"/>
      <c r="J39" s="539">
        <f>SUM(J11:J38)</f>
        <v>0</v>
      </c>
      <c r="K39" s="539"/>
      <c r="L39" s="539">
        <f>SUM(L11:L38)</f>
        <v>0</v>
      </c>
      <c r="M39" s="540">
        <f>SUM(M11:M38)</f>
        <v>0</v>
      </c>
      <c r="N39" s="112"/>
      <c r="O39" s="16"/>
      <c r="P39" s="11"/>
    </row>
    <row r="40" spans="1:16" s="8" customFormat="1" ht="36" customHeight="1">
      <c r="A40" s="15"/>
      <c r="B40" s="325"/>
      <c r="C40" s="415" t="s">
        <v>182</v>
      </c>
      <c r="D40" s="436">
        <v>0.03</v>
      </c>
      <c r="E40" s="187"/>
      <c r="F40" s="160"/>
      <c r="G40" s="96"/>
      <c r="H40" s="161"/>
      <c r="I40" s="161"/>
      <c r="J40" s="161"/>
      <c r="K40" s="161"/>
      <c r="L40" s="161"/>
      <c r="M40" s="162">
        <f>H39*D40</f>
        <v>0</v>
      </c>
      <c r="N40" s="76"/>
    </row>
    <row r="41" spans="1:16" s="12" customFormat="1" ht="18" customHeight="1">
      <c r="A41" s="15"/>
      <c r="B41" s="325"/>
      <c r="C41" s="419" t="s">
        <v>181</v>
      </c>
      <c r="D41" s="437"/>
      <c r="E41" s="187"/>
      <c r="F41" s="154"/>
      <c r="G41" s="154"/>
      <c r="H41" s="169"/>
      <c r="I41" s="169"/>
      <c r="J41" s="169"/>
      <c r="K41" s="169"/>
      <c r="L41" s="169"/>
      <c r="M41" s="162">
        <f>SUM(M39:M40)</f>
        <v>0</v>
      </c>
      <c r="N41" s="75"/>
    </row>
    <row r="42" spans="1:16" s="50" customFormat="1" ht="18" customHeight="1">
      <c r="A42" s="82"/>
      <c r="B42" s="327"/>
      <c r="C42" s="423" t="s">
        <v>186</v>
      </c>
      <c r="D42" s="438">
        <v>0.08</v>
      </c>
      <c r="E42" s="193"/>
      <c r="F42" s="194"/>
      <c r="G42" s="104"/>
      <c r="H42" s="195"/>
      <c r="I42" s="195"/>
      <c r="J42" s="195"/>
      <c r="K42" s="195"/>
      <c r="L42" s="195"/>
      <c r="M42" s="162">
        <f>M41*D42</f>
        <v>0</v>
      </c>
    </row>
    <row r="43" spans="1:16" s="50" customFormat="1" ht="18" customHeight="1">
      <c r="A43" s="82"/>
      <c r="B43" s="327"/>
      <c r="C43" s="424" t="s">
        <v>181</v>
      </c>
      <c r="D43" s="439"/>
      <c r="E43" s="193"/>
      <c r="F43" s="104"/>
      <c r="G43" s="104"/>
      <c r="H43" s="195"/>
      <c r="I43" s="195"/>
      <c r="J43" s="195"/>
      <c r="K43" s="195"/>
      <c r="L43" s="195"/>
      <c r="M43" s="177">
        <f>SUM(M41:M42)</f>
        <v>0</v>
      </c>
    </row>
    <row r="44" spans="1:16" s="50" customFormat="1" ht="18" customHeight="1">
      <c r="A44" s="82"/>
      <c r="B44" s="327"/>
      <c r="C44" s="415" t="s">
        <v>184</v>
      </c>
      <c r="D44" s="438">
        <v>0.08</v>
      </c>
      <c r="E44" s="193"/>
      <c r="F44" s="194"/>
      <c r="G44" s="104"/>
      <c r="H44" s="195"/>
      <c r="I44" s="195"/>
      <c r="J44" s="195"/>
      <c r="K44" s="195"/>
      <c r="L44" s="195"/>
      <c r="M44" s="177">
        <f>M43*D44</f>
        <v>0</v>
      </c>
    </row>
    <row r="45" spans="1:16" s="79" customFormat="1" ht="21" customHeight="1" thickBot="1">
      <c r="A45" s="286"/>
      <c r="B45" s="318"/>
      <c r="C45" s="425" t="s">
        <v>181</v>
      </c>
      <c r="D45" s="287"/>
      <c r="E45" s="289"/>
      <c r="F45" s="289"/>
      <c r="G45" s="288"/>
      <c r="H45" s="290"/>
      <c r="I45" s="290"/>
      <c r="J45" s="290"/>
      <c r="K45" s="290"/>
      <c r="L45" s="290"/>
      <c r="M45" s="291">
        <f>SUM(M43:M44)</f>
        <v>0</v>
      </c>
      <c r="N45" s="114"/>
    </row>
    <row r="46" spans="1:16" s="70" customFormat="1">
      <c r="A46" s="69"/>
      <c r="B46" s="388"/>
      <c r="D46" s="19"/>
      <c r="E46" s="69"/>
      <c r="F46" s="77"/>
      <c r="G46" s="77"/>
      <c r="H46" s="77"/>
      <c r="I46" s="42"/>
      <c r="J46" s="83"/>
      <c r="K46" s="42"/>
      <c r="L46" s="77"/>
      <c r="M46" s="42"/>
    </row>
    <row r="47" spans="1:16" s="70" customFormat="1" ht="13.5" customHeight="1">
      <c r="A47" s="69"/>
      <c r="B47" s="388"/>
      <c r="D47" s="19"/>
      <c r="E47" s="69"/>
      <c r="F47" s="77"/>
      <c r="G47" s="77"/>
      <c r="H47" s="77"/>
      <c r="I47" s="42"/>
      <c r="J47" s="77"/>
      <c r="K47" s="42"/>
      <c r="L47" s="77"/>
      <c r="M47" s="77"/>
      <c r="N47" s="84"/>
    </row>
    <row r="48" spans="1:16" s="70" customFormat="1" ht="13.5" customHeight="1">
      <c r="A48" s="69"/>
      <c r="B48" s="388"/>
      <c r="D48" s="19"/>
      <c r="E48" s="69"/>
      <c r="F48" s="77"/>
      <c r="G48" s="77"/>
      <c r="H48" s="77"/>
      <c r="I48" s="42"/>
      <c r="J48" s="77"/>
      <c r="K48" s="42"/>
      <c r="L48" s="77"/>
      <c r="M48" s="77"/>
      <c r="N48" s="84"/>
    </row>
    <row r="49" spans="1:16" s="70" customFormat="1" ht="13.5" customHeight="1">
      <c r="A49" s="69"/>
      <c r="B49" s="388"/>
      <c r="D49" s="19"/>
      <c r="E49" s="69"/>
      <c r="F49" s="77"/>
      <c r="G49" s="77"/>
      <c r="H49" s="77"/>
      <c r="I49" s="42"/>
      <c r="J49" s="77"/>
      <c r="K49" s="42"/>
      <c r="L49" s="77"/>
      <c r="M49" s="77"/>
      <c r="N49" s="84"/>
    </row>
    <row r="50" spans="1:16" s="28" customFormat="1" ht="18" customHeight="1">
      <c r="A50" s="23"/>
      <c r="B50" s="279"/>
      <c r="C50" s="145"/>
      <c r="E50" s="156"/>
      <c r="F50" s="156"/>
      <c r="G50" s="123"/>
      <c r="H50" s="123"/>
      <c r="I50" s="123"/>
      <c r="J50" s="156"/>
      <c r="K50" s="156"/>
      <c r="L50" s="156"/>
      <c r="M50" s="157"/>
    </row>
    <row r="51" spans="1:16" s="55" customFormat="1">
      <c r="A51" s="6"/>
      <c r="B51" s="389"/>
      <c r="C51" s="56"/>
      <c r="D51" s="56"/>
      <c r="F51" s="54"/>
      <c r="G51" s="54"/>
      <c r="H51" s="54"/>
      <c r="I51" s="65"/>
      <c r="J51" s="54"/>
      <c r="K51" s="65"/>
      <c r="L51" s="54"/>
      <c r="M51" s="54"/>
      <c r="N51" s="56"/>
      <c r="O51" s="56"/>
      <c r="P51" s="56"/>
    </row>
    <row r="52" spans="1:16" s="55" customFormat="1">
      <c r="A52" s="6"/>
      <c r="B52" s="389"/>
      <c r="C52" s="56"/>
      <c r="D52" s="56"/>
      <c r="F52" s="54"/>
      <c r="G52" s="54"/>
      <c r="H52" s="54"/>
      <c r="I52" s="65"/>
      <c r="J52" s="54"/>
      <c r="K52" s="65"/>
      <c r="L52" s="54"/>
      <c r="M52" s="54"/>
      <c r="N52" s="56"/>
      <c r="O52" s="56"/>
      <c r="P52" s="56"/>
    </row>
    <row r="53" spans="1:16" s="55" customFormat="1">
      <c r="A53" s="6"/>
      <c r="B53" s="389"/>
      <c r="C53" s="56"/>
      <c r="D53" s="56"/>
      <c r="F53" s="54"/>
      <c r="G53" s="54"/>
      <c r="H53" s="54"/>
      <c r="I53" s="65"/>
      <c r="J53" s="54"/>
      <c r="K53" s="65"/>
      <c r="L53" s="54"/>
      <c r="M53" s="54"/>
      <c r="N53" s="56"/>
      <c r="O53" s="56"/>
      <c r="P53" s="56"/>
    </row>
    <row r="54" spans="1:16" s="55" customFormat="1">
      <c r="A54" s="6"/>
      <c r="B54" s="389"/>
      <c r="C54" s="56"/>
      <c r="D54" s="56"/>
      <c r="F54" s="54"/>
      <c r="G54" s="54"/>
      <c r="H54" s="54"/>
      <c r="I54" s="65"/>
      <c r="J54" s="54"/>
      <c r="K54" s="65"/>
      <c r="L54" s="54"/>
      <c r="M54" s="54"/>
      <c r="N54" s="56"/>
      <c r="O54" s="56"/>
      <c r="P54" s="56"/>
    </row>
    <row r="55" spans="1:16" ht="16.2">
      <c r="A55" s="56"/>
      <c r="B55" s="387"/>
      <c r="C55" s="19"/>
      <c r="D55" s="19"/>
      <c r="E55" s="6"/>
      <c r="F55" s="8"/>
      <c r="G55" s="8"/>
      <c r="H55" s="8"/>
      <c r="I55" s="24"/>
      <c r="J55" s="8"/>
      <c r="K55" s="24"/>
      <c r="L55" s="8"/>
      <c r="M55" s="8"/>
    </row>
    <row r="56" spans="1:16" ht="16.2">
      <c r="A56" s="56"/>
      <c r="B56" s="387"/>
      <c r="C56" s="19"/>
      <c r="D56" s="19"/>
      <c r="E56" s="6"/>
      <c r="F56" s="8"/>
      <c r="G56" s="8"/>
      <c r="H56" s="8"/>
      <c r="I56" s="24"/>
      <c r="J56" s="8"/>
      <c r="K56" s="24"/>
      <c r="L56" s="8"/>
      <c r="M56" s="8"/>
    </row>
    <row r="57" spans="1:16" ht="16.2">
      <c r="A57" s="56"/>
      <c r="B57" s="387"/>
      <c r="C57" s="19"/>
      <c r="D57" s="19"/>
      <c r="E57" s="6"/>
      <c r="F57" s="8"/>
      <c r="G57" s="8"/>
      <c r="H57" s="8"/>
      <c r="I57" s="24"/>
      <c r="J57" s="8"/>
      <c r="K57" s="24"/>
      <c r="L57" s="8"/>
      <c r="M57" s="8"/>
    </row>
    <row r="58" spans="1:16" ht="16.2">
      <c r="A58" s="56"/>
      <c r="B58" s="387"/>
      <c r="C58" s="19"/>
      <c r="D58" s="19"/>
      <c r="E58" s="6"/>
      <c r="F58" s="8"/>
      <c r="G58" s="8"/>
      <c r="H58" s="8"/>
      <c r="I58" s="24"/>
      <c r="J58" s="8"/>
      <c r="K58" s="24"/>
      <c r="L58" s="8"/>
      <c r="M58" s="8"/>
    </row>
    <row r="59" spans="1:16" ht="16.2">
      <c r="A59" s="56"/>
      <c r="B59" s="387"/>
      <c r="C59" s="19"/>
      <c r="D59" s="19"/>
      <c r="E59" s="6"/>
      <c r="F59" s="8"/>
      <c r="G59" s="8"/>
      <c r="H59" s="8"/>
      <c r="I59" s="24"/>
      <c r="J59" s="8"/>
      <c r="K59" s="24"/>
      <c r="L59" s="8"/>
      <c r="M59" s="8"/>
    </row>
    <row r="60" spans="1:16" ht="16.2">
      <c r="A60" s="56"/>
      <c r="B60" s="387"/>
      <c r="C60" s="19"/>
      <c r="D60" s="19"/>
      <c r="E60" s="6"/>
      <c r="F60" s="8"/>
      <c r="G60" s="8"/>
      <c r="H60" s="8"/>
      <c r="I60" s="24"/>
      <c r="J60" s="8"/>
      <c r="K60" s="24"/>
      <c r="L60" s="8"/>
      <c r="M60" s="8"/>
    </row>
    <row r="61" spans="1:16" ht="16.2">
      <c r="A61" s="56"/>
      <c r="B61" s="387"/>
      <c r="C61" s="19"/>
      <c r="D61" s="19"/>
      <c r="E61" s="6"/>
      <c r="F61" s="8"/>
      <c r="G61" s="8"/>
      <c r="H61" s="8"/>
      <c r="I61" s="24"/>
      <c r="J61" s="8"/>
      <c r="K61" s="24"/>
      <c r="L61" s="8"/>
      <c r="M61" s="8"/>
    </row>
    <row r="62" spans="1:16" ht="16.2">
      <c r="A62" s="56"/>
      <c r="B62" s="387"/>
      <c r="C62" s="19"/>
      <c r="D62" s="19"/>
      <c r="E62" s="6"/>
      <c r="F62" s="8"/>
      <c r="G62" s="8"/>
      <c r="H62" s="8"/>
      <c r="I62" s="24"/>
      <c r="J62" s="8"/>
      <c r="K62" s="24"/>
      <c r="L62" s="8"/>
      <c r="M62" s="8"/>
    </row>
    <row r="63" spans="1:16" ht="16.2">
      <c r="A63" s="56"/>
      <c r="B63" s="387"/>
      <c r="C63" s="19"/>
      <c r="D63" s="19"/>
      <c r="E63" s="6"/>
      <c r="F63" s="8"/>
      <c r="G63" s="8"/>
      <c r="H63" s="8"/>
      <c r="I63" s="24"/>
      <c r="J63" s="8"/>
      <c r="K63" s="24"/>
      <c r="L63" s="8"/>
      <c r="M63" s="8"/>
    </row>
    <row r="64" spans="1:16" ht="16.2">
      <c r="A64" s="56"/>
      <c r="B64" s="387"/>
      <c r="C64" s="19"/>
      <c r="D64" s="19"/>
      <c r="E64" s="6"/>
      <c r="F64" s="8"/>
      <c r="G64" s="8"/>
      <c r="H64" s="8"/>
      <c r="I64" s="24"/>
      <c r="J64" s="8"/>
      <c r="K64" s="24"/>
      <c r="L64" s="8"/>
      <c r="M64" s="8"/>
    </row>
    <row r="65" spans="1:13" ht="16.2">
      <c r="A65" s="56"/>
      <c r="B65" s="387"/>
      <c r="C65" s="19"/>
      <c r="D65" s="19"/>
      <c r="E65" s="6"/>
      <c r="F65" s="8"/>
      <c r="G65" s="8"/>
      <c r="H65" s="8"/>
      <c r="I65" s="24"/>
      <c r="J65" s="8"/>
      <c r="K65" s="24"/>
      <c r="L65" s="8"/>
      <c r="M65" s="8"/>
    </row>
    <row r="66" spans="1:13" ht="16.2">
      <c r="A66" s="56"/>
      <c r="B66" s="387"/>
      <c r="C66" s="19"/>
      <c r="D66" s="19"/>
      <c r="E66" s="6"/>
      <c r="F66" s="8"/>
      <c r="G66" s="8"/>
      <c r="H66" s="8"/>
      <c r="I66" s="24"/>
      <c r="J66" s="8"/>
      <c r="K66" s="24"/>
      <c r="L66" s="8"/>
      <c r="M66" s="8"/>
    </row>
    <row r="67" spans="1:13" ht="16.2">
      <c r="A67" s="56"/>
      <c r="B67" s="387"/>
      <c r="C67" s="19"/>
      <c r="D67" s="19"/>
      <c r="E67" s="6"/>
      <c r="F67" s="8"/>
      <c r="G67" s="8"/>
      <c r="H67" s="8"/>
      <c r="I67" s="24"/>
      <c r="J67" s="8"/>
      <c r="K67" s="24"/>
      <c r="L67" s="8"/>
      <c r="M67" s="8"/>
    </row>
    <row r="68" spans="1:13" ht="16.2">
      <c r="A68" s="56"/>
      <c r="B68" s="387"/>
      <c r="C68" s="19"/>
      <c r="D68" s="19"/>
      <c r="E68" s="6"/>
      <c r="F68" s="8"/>
      <c r="G68" s="8"/>
      <c r="H68" s="8"/>
      <c r="I68" s="24"/>
      <c r="J68" s="8"/>
      <c r="K68" s="24"/>
      <c r="L68" s="8"/>
      <c r="M68" s="8"/>
    </row>
    <row r="69" spans="1:13" ht="16.2">
      <c r="A69" s="56"/>
      <c r="B69" s="387"/>
      <c r="C69" s="19"/>
      <c r="D69" s="19"/>
      <c r="E69" s="6"/>
      <c r="F69" s="8"/>
      <c r="G69" s="8"/>
      <c r="H69" s="8"/>
      <c r="I69" s="24"/>
      <c r="J69" s="8"/>
      <c r="K69" s="24"/>
      <c r="L69" s="8"/>
      <c r="M69" s="8"/>
    </row>
    <row r="70" spans="1:13" ht="16.2">
      <c r="A70" s="56"/>
      <c r="B70" s="387"/>
      <c r="C70" s="19"/>
      <c r="D70" s="19"/>
      <c r="E70" s="6"/>
      <c r="F70" s="8"/>
      <c r="G70" s="8"/>
      <c r="H70" s="8"/>
      <c r="I70" s="24"/>
      <c r="J70" s="8"/>
      <c r="K70" s="24"/>
      <c r="L70" s="8"/>
      <c r="M70" s="8"/>
    </row>
    <row r="71" spans="1:13" ht="16.2">
      <c r="A71" s="56"/>
      <c r="B71" s="387"/>
      <c r="C71" s="19"/>
      <c r="D71" s="19"/>
      <c r="E71" s="6"/>
      <c r="F71" s="8"/>
      <c r="G71" s="8"/>
      <c r="H71" s="8"/>
      <c r="I71" s="24"/>
      <c r="J71" s="8"/>
      <c r="K71" s="24"/>
      <c r="L71" s="8"/>
      <c r="M71" s="8"/>
    </row>
    <row r="72" spans="1:13" ht="16.2">
      <c r="A72" s="56"/>
      <c r="B72" s="387"/>
      <c r="C72" s="19"/>
      <c r="D72" s="19"/>
      <c r="E72" s="6"/>
      <c r="F72" s="8"/>
      <c r="G72" s="8"/>
      <c r="H72" s="8"/>
      <c r="I72" s="24"/>
      <c r="J72" s="8"/>
      <c r="K72" s="24"/>
      <c r="L72" s="8"/>
      <c r="M72" s="8"/>
    </row>
    <row r="73" spans="1:13" ht="16.2">
      <c r="A73" s="56"/>
      <c r="B73" s="387"/>
      <c r="C73" s="19"/>
      <c r="D73" s="19"/>
      <c r="E73" s="6"/>
      <c r="F73" s="8"/>
      <c r="G73" s="8"/>
      <c r="H73" s="8"/>
      <c r="I73" s="24"/>
      <c r="J73" s="8"/>
      <c r="K73" s="24"/>
      <c r="L73" s="8"/>
      <c r="M73" s="8"/>
    </row>
    <row r="74" spans="1:13" ht="16.2">
      <c r="A74" s="56"/>
      <c r="B74" s="387"/>
      <c r="C74" s="19"/>
      <c r="D74" s="19"/>
      <c r="E74" s="6"/>
      <c r="F74" s="8"/>
      <c r="G74" s="8"/>
      <c r="H74" s="8"/>
      <c r="I74" s="24"/>
      <c r="J74" s="8"/>
      <c r="K74" s="24"/>
      <c r="L74" s="8"/>
      <c r="M74" s="8"/>
    </row>
    <row r="75" spans="1:13" ht="16.2">
      <c r="A75" s="56"/>
      <c r="B75" s="387"/>
      <c r="C75" s="19"/>
      <c r="D75" s="19"/>
      <c r="E75" s="6"/>
      <c r="F75" s="8"/>
      <c r="G75" s="8"/>
      <c r="H75" s="8"/>
      <c r="I75" s="24"/>
      <c r="J75" s="8"/>
      <c r="K75" s="24"/>
      <c r="L75" s="8"/>
      <c r="M75" s="8"/>
    </row>
    <row r="76" spans="1:13" ht="16.2">
      <c r="A76" s="56"/>
      <c r="B76" s="387"/>
      <c r="C76" s="19"/>
      <c r="D76" s="19"/>
      <c r="E76" s="6"/>
      <c r="F76" s="8"/>
      <c r="G76" s="8"/>
      <c r="H76" s="8"/>
      <c r="I76" s="24"/>
      <c r="J76" s="8"/>
      <c r="K76" s="24"/>
      <c r="L76" s="8"/>
      <c r="M76" s="8"/>
    </row>
    <row r="77" spans="1:13" ht="16.2">
      <c r="A77" s="56"/>
      <c r="B77" s="387"/>
      <c r="C77" s="19"/>
      <c r="D77" s="19"/>
      <c r="E77" s="6"/>
      <c r="F77" s="8"/>
      <c r="G77" s="8"/>
      <c r="H77" s="8"/>
      <c r="I77" s="24"/>
      <c r="J77" s="8"/>
      <c r="K77" s="24"/>
      <c r="L77" s="8"/>
      <c r="M77" s="8"/>
    </row>
    <row r="78" spans="1:13" ht="16.2">
      <c r="A78" s="56"/>
      <c r="B78" s="387"/>
      <c r="C78" s="19"/>
      <c r="D78" s="19"/>
      <c r="E78" s="6"/>
      <c r="F78" s="8"/>
      <c r="G78" s="8"/>
      <c r="H78" s="8"/>
      <c r="I78" s="24"/>
      <c r="J78" s="8"/>
      <c r="K78" s="24"/>
      <c r="L78" s="8"/>
      <c r="M78" s="8"/>
    </row>
    <row r="79" spans="1:13" ht="16.2">
      <c r="A79" s="56"/>
      <c r="B79" s="387"/>
      <c r="C79" s="19"/>
      <c r="D79" s="19"/>
      <c r="E79" s="6"/>
      <c r="F79" s="8"/>
      <c r="G79" s="8"/>
      <c r="H79" s="8"/>
      <c r="I79" s="24"/>
      <c r="J79" s="8"/>
      <c r="K79" s="24"/>
      <c r="L79" s="8"/>
      <c r="M79" s="8"/>
    </row>
    <row r="80" spans="1:13" ht="16.2">
      <c r="A80" s="56"/>
      <c r="B80" s="387"/>
      <c r="C80" s="19"/>
      <c r="D80" s="19"/>
      <c r="E80" s="6"/>
      <c r="F80" s="8"/>
      <c r="G80" s="8"/>
      <c r="H80" s="8"/>
      <c r="I80" s="24"/>
      <c r="J80" s="8"/>
      <c r="K80" s="24"/>
      <c r="L80" s="8"/>
      <c r="M80" s="8"/>
    </row>
    <row r="81" spans="1:13" ht="16.2">
      <c r="A81" s="56"/>
      <c r="B81" s="387"/>
      <c r="C81" s="19"/>
      <c r="D81" s="19"/>
      <c r="E81" s="6"/>
      <c r="F81" s="8"/>
      <c r="G81" s="8"/>
      <c r="H81" s="8"/>
      <c r="I81" s="24"/>
      <c r="J81" s="8"/>
      <c r="K81" s="24"/>
      <c r="L81" s="8"/>
      <c r="M81" s="8"/>
    </row>
    <row r="82" spans="1:13" ht="16.2">
      <c r="A82" s="56"/>
      <c r="B82" s="387"/>
      <c r="C82" s="19"/>
      <c r="D82" s="19"/>
      <c r="E82" s="6"/>
      <c r="F82" s="8"/>
      <c r="G82" s="8"/>
      <c r="H82" s="8"/>
      <c r="I82" s="24"/>
      <c r="J82" s="8"/>
      <c r="K82" s="24"/>
      <c r="L82" s="8"/>
      <c r="M82" s="8"/>
    </row>
    <row r="83" spans="1:13" ht="16.2">
      <c r="A83" s="56"/>
      <c r="B83" s="387"/>
      <c r="C83" s="19"/>
      <c r="D83" s="19"/>
      <c r="E83" s="6"/>
      <c r="F83" s="8"/>
      <c r="G83" s="8"/>
      <c r="H83" s="8"/>
      <c r="I83" s="24"/>
      <c r="J83" s="8"/>
      <c r="K83" s="24"/>
      <c r="L83" s="8"/>
      <c r="M83" s="8"/>
    </row>
    <row r="84" spans="1:13" ht="16.2">
      <c r="A84" s="56"/>
      <c r="B84" s="387"/>
      <c r="C84" s="19"/>
      <c r="D84" s="19"/>
      <c r="E84" s="6"/>
      <c r="F84" s="8"/>
      <c r="G84" s="8"/>
      <c r="H84" s="8"/>
      <c r="I84" s="24"/>
      <c r="J84" s="8"/>
      <c r="K84" s="24"/>
      <c r="L84" s="8"/>
      <c r="M84" s="8"/>
    </row>
    <row r="85" spans="1:13" ht="16.2">
      <c r="A85" s="56"/>
      <c r="B85" s="387"/>
      <c r="C85" s="19"/>
      <c r="D85" s="19"/>
      <c r="E85" s="6"/>
      <c r="F85" s="8"/>
      <c r="G85" s="8"/>
      <c r="H85" s="8"/>
      <c r="I85" s="24"/>
      <c r="J85" s="8"/>
      <c r="K85" s="24"/>
      <c r="L85" s="8"/>
      <c r="M85" s="8"/>
    </row>
    <row r="86" spans="1:13" ht="16.2">
      <c r="A86" s="56"/>
      <c r="B86" s="387"/>
      <c r="C86" s="19"/>
      <c r="D86" s="19"/>
      <c r="E86" s="6"/>
      <c r="F86" s="8"/>
      <c r="G86" s="8"/>
      <c r="H86" s="8"/>
      <c r="I86" s="24"/>
      <c r="J86" s="8"/>
      <c r="K86" s="24"/>
      <c r="L86" s="8"/>
      <c r="M86" s="8"/>
    </row>
    <row r="87" spans="1:13" ht="16.2">
      <c r="A87" s="56"/>
      <c r="B87" s="387"/>
      <c r="C87" s="19"/>
      <c r="D87" s="19"/>
      <c r="E87" s="6"/>
      <c r="F87" s="8"/>
      <c r="G87" s="8"/>
      <c r="H87" s="8"/>
      <c r="I87" s="24"/>
      <c r="J87" s="8"/>
      <c r="K87" s="24"/>
      <c r="L87" s="8"/>
      <c r="M87" s="8"/>
    </row>
    <row r="88" spans="1:13" ht="16.2">
      <c r="A88" s="56"/>
      <c r="B88" s="387"/>
      <c r="C88" s="19"/>
      <c r="D88" s="19"/>
      <c r="E88" s="6"/>
      <c r="F88" s="8"/>
      <c r="G88" s="8"/>
      <c r="H88" s="8"/>
      <c r="I88" s="24"/>
      <c r="J88" s="8"/>
      <c r="K88" s="24"/>
      <c r="L88" s="8"/>
      <c r="M88" s="8"/>
    </row>
    <row r="89" spans="1:13" ht="16.2">
      <c r="A89" s="56"/>
      <c r="B89" s="387"/>
      <c r="C89" s="19"/>
      <c r="D89" s="19"/>
      <c r="E89" s="6"/>
      <c r="F89" s="8"/>
      <c r="G89" s="8"/>
      <c r="H89" s="8"/>
      <c r="I89" s="24"/>
      <c r="J89" s="8"/>
      <c r="K89" s="24"/>
      <c r="L89" s="8"/>
      <c r="M89" s="8"/>
    </row>
    <row r="90" spans="1:13" ht="16.2">
      <c r="A90" s="56"/>
      <c r="B90" s="387"/>
      <c r="C90" s="19"/>
      <c r="D90" s="19"/>
      <c r="E90" s="6"/>
      <c r="F90" s="8"/>
      <c r="G90" s="8"/>
      <c r="H90" s="8"/>
      <c r="I90" s="24"/>
      <c r="J90" s="8"/>
      <c r="K90" s="24"/>
      <c r="L90" s="8"/>
      <c r="M90" s="8"/>
    </row>
    <row r="91" spans="1:13" ht="16.2">
      <c r="A91" s="56"/>
      <c r="B91" s="387"/>
      <c r="C91" s="19"/>
      <c r="D91" s="19"/>
      <c r="E91" s="6"/>
      <c r="F91" s="8"/>
      <c r="G91" s="8"/>
      <c r="H91" s="8"/>
      <c r="I91" s="24"/>
      <c r="J91" s="8"/>
      <c r="K91" s="24"/>
      <c r="L91" s="8"/>
      <c r="M91" s="8"/>
    </row>
    <row r="92" spans="1:13" ht="16.2">
      <c r="A92" s="56"/>
      <c r="B92" s="387"/>
      <c r="C92" s="19"/>
      <c r="D92" s="19"/>
      <c r="E92" s="6"/>
      <c r="F92" s="8"/>
      <c r="G92" s="8"/>
      <c r="H92" s="8"/>
      <c r="I92" s="24"/>
      <c r="J92" s="8"/>
      <c r="K92" s="24"/>
      <c r="L92" s="8"/>
      <c r="M92" s="8"/>
    </row>
    <row r="93" spans="1:13" ht="16.2">
      <c r="A93" s="56"/>
      <c r="B93" s="387"/>
      <c r="C93" s="19"/>
      <c r="D93" s="19"/>
      <c r="E93" s="6"/>
      <c r="F93" s="8"/>
      <c r="G93" s="8"/>
      <c r="H93" s="8"/>
      <c r="I93" s="24"/>
      <c r="J93" s="8"/>
      <c r="K93" s="24"/>
      <c r="L93" s="8"/>
      <c r="M93" s="8"/>
    </row>
    <row r="94" spans="1:13" ht="16.2">
      <c r="A94" s="56"/>
      <c r="B94" s="387"/>
      <c r="C94" s="19"/>
      <c r="D94" s="19"/>
      <c r="E94" s="6"/>
      <c r="F94" s="8"/>
      <c r="G94" s="8"/>
      <c r="H94" s="8"/>
      <c r="I94" s="24"/>
      <c r="J94" s="8"/>
      <c r="K94" s="24"/>
      <c r="L94" s="8"/>
      <c r="M94" s="8"/>
    </row>
    <row r="95" spans="1:13" ht="16.2">
      <c r="A95" s="56"/>
      <c r="B95" s="387"/>
      <c r="C95" s="19"/>
      <c r="D95" s="19"/>
      <c r="E95" s="6"/>
      <c r="F95" s="8"/>
      <c r="G95" s="8"/>
      <c r="H95" s="8"/>
      <c r="I95" s="24"/>
      <c r="J95" s="8"/>
      <c r="K95" s="24"/>
      <c r="L95" s="8"/>
      <c r="M95" s="8"/>
    </row>
    <row r="96" spans="1:13" ht="16.2">
      <c r="A96" s="56"/>
      <c r="B96" s="387"/>
      <c r="C96" s="19"/>
      <c r="D96" s="19"/>
      <c r="E96" s="6"/>
      <c r="F96" s="8"/>
      <c r="G96" s="8"/>
      <c r="H96" s="8"/>
      <c r="I96" s="24"/>
      <c r="J96" s="8"/>
      <c r="K96" s="24"/>
      <c r="L96" s="8"/>
      <c r="M96" s="8"/>
    </row>
    <row r="97" spans="1:13" ht="16.2">
      <c r="A97" s="56"/>
      <c r="B97" s="387"/>
      <c r="C97" s="19"/>
      <c r="D97" s="19"/>
      <c r="E97" s="6"/>
      <c r="F97" s="8"/>
      <c r="G97" s="8"/>
      <c r="H97" s="8"/>
      <c r="I97" s="24"/>
      <c r="J97" s="8"/>
      <c r="K97" s="24"/>
      <c r="L97" s="8"/>
      <c r="M97" s="8"/>
    </row>
    <row r="98" spans="1:13" ht="16.2">
      <c r="A98" s="56"/>
      <c r="B98" s="387"/>
      <c r="C98" s="19"/>
      <c r="D98" s="19"/>
      <c r="E98" s="6"/>
      <c r="F98" s="8"/>
      <c r="G98" s="8"/>
      <c r="H98" s="8"/>
      <c r="I98" s="24"/>
      <c r="J98" s="8"/>
      <c r="K98" s="24"/>
      <c r="L98" s="8"/>
      <c r="M98" s="8"/>
    </row>
    <row r="99" spans="1:13" ht="16.2">
      <c r="A99" s="56"/>
      <c r="B99" s="387"/>
      <c r="C99" s="19"/>
      <c r="D99" s="19"/>
      <c r="E99" s="6"/>
      <c r="F99" s="8"/>
      <c r="G99" s="8"/>
      <c r="H99" s="8"/>
      <c r="I99" s="24"/>
      <c r="J99" s="8"/>
      <c r="K99" s="24"/>
      <c r="L99" s="8"/>
      <c r="M99" s="8"/>
    </row>
    <row r="100" spans="1:13" ht="16.2">
      <c r="A100" s="56"/>
      <c r="B100" s="387"/>
      <c r="C100" s="19"/>
      <c r="D100" s="19"/>
      <c r="E100" s="6"/>
      <c r="F100" s="8"/>
      <c r="G100" s="8"/>
      <c r="H100" s="8"/>
      <c r="I100" s="24"/>
      <c r="J100" s="8"/>
      <c r="K100" s="24"/>
      <c r="L100" s="8"/>
      <c r="M100" s="8"/>
    </row>
    <row r="101" spans="1:13" ht="16.2">
      <c r="A101" s="56"/>
      <c r="B101" s="387"/>
      <c r="C101" s="19"/>
      <c r="D101" s="19"/>
      <c r="E101" s="6"/>
      <c r="F101" s="8"/>
      <c r="G101" s="8"/>
      <c r="H101" s="8"/>
      <c r="I101" s="24"/>
      <c r="J101" s="8"/>
      <c r="K101" s="24"/>
      <c r="L101" s="8"/>
      <c r="M101" s="8"/>
    </row>
    <row r="102" spans="1:13" ht="16.2">
      <c r="A102" s="56"/>
      <c r="B102" s="387"/>
      <c r="C102" s="19"/>
      <c r="D102" s="19"/>
      <c r="E102" s="6"/>
      <c r="F102" s="8"/>
      <c r="G102" s="8"/>
      <c r="H102" s="8"/>
      <c r="I102" s="24"/>
      <c r="J102" s="8"/>
      <c r="K102" s="24"/>
      <c r="L102" s="8"/>
      <c r="M102" s="8"/>
    </row>
    <row r="103" spans="1:13" ht="16.2">
      <c r="A103" s="56"/>
      <c r="B103" s="387"/>
      <c r="C103" s="19"/>
      <c r="D103" s="19"/>
      <c r="E103" s="6"/>
      <c r="F103" s="8"/>
      <c r="G103" s="8"/>
      <c r="H103" s="8"/>
      <c r="I103" s="24"/>
      <c r="J103" s="8"/>
      <c r="K103" s="24"/>
      <c r="L103" s="8"/>
      <c r="M103" s="8"/>
    </row>
    <row r="104" spans="1:13" ht="16.2">
      <c r="A104" s="56"/>
      <c r="B104" s="387"/>
      <c r="C104" s="19"/>
      <c r="D104" s="19"/>
      <c r="E104" s="6"/>
      <c r="F104" s="8"/>
      <c r="G104" s="8"/>
      <c r="H104" s="8"/>
      <c r="I104" s="24"/>
      <c r="J104" s="8"/>
      <c r="K104" s="24"/>
      <c r="L104" s="8"/>
      <c r="M104" s="8"/>
    </row>
    <row r="105" spans="1:13" ht="16.2">
      <c r="A105" s="56"/>
      <c r="B105" s="387"/>
      <c r="C105" s="19"/>
      <c r="D105" s="19"/>
      <c r="E105" s="6"/>
      <c r="F105" s="8"/>
      <c r="G105" s="8"/>
      <c r="H105" s="8"/>
      <c r="I105" s="24"/>
      <c r="J105" s="8"/>
      <c r="K105" s="24"/>
      <c r="L105" s="8"/>
      <c r="M105" s="8"/>
    </row>
    <row r="106" spans="1:13" ht="16.2">
      <c r="A106" s="56"/>
      <c r="B106" s="387"/>
      <c r="C106" s="19"/>
      <c r="D106" s="19"/>
      <c r="E106" s="6"/>
      <c r="F106" s="8"/>
      <c r="G106" s="8"/>
      <c r="H106" s="8"/>
      <c r="I106" s="24"/>
      <c r="J106" s="8"/>
      <c r="K106" s="24"/>
      <c r="L106" s="8"/>
      <c r="M106" s="8"/>
    </row>
    <row r="107" spans="1:13" ht="16.2">
      <c r="A107" s="56"/>
      <c r="B107" s="387"/>
      <c r="C107" s="19"/>
      <c r="D107" s="19"/>
      <c r="E107" s="6"/>
      <c r="F107" s="8"/>
      <c r="G107" s="8"/>
      <c r="H107" s="8"/>
      <c r="I107" s="24"/>
      <c r="J107" s="8"/>
      <c r="K107" s="24"/>
      <c r="L107" s="8"/>
      <c r="M107" s="8"/>
    </row>
    <row r="108" spans="1:13" ht="16.2">
      <c r="A108" s="56"/>
      <c r="B108" s="387"/>
      <c r="C108" s="19"/>
      <c r="D108" s="19"/>
      <c r="E108" s="6"/>
      <c r="F108" s="8"/>
      <c r="G108" s="8"/>
      <c r="H108" s="8"/>
      <c r="I108" s="24"/>
      <c r="J108" s="8"/>
      <c r="K108" s="24"/>
      <c r="L108" s="8"/>
      <c r="M108" s="8"/>
    </row>
    <row r="109" spans="1:13" ht="16.2">
      <c r="A109" s="56"/>
      <c r="B109" s="387"/>
      <c r="C109" s="19"/>
      <c r="D109" s="19"/>
      <c r="E109" s="6"/>
      <c r="F109" s="8"/>
      <c r="G109" s="8"/>
      <c r="H109" s="8"/>
      <c r="I109" s="24"/>
      <c r="J109" s="8"/>
      <c r="K109" s="24"/>
      <c r="L109" s="8"/>
      <c r="M109" s="8"/>
    </row>
    <row r="110" spans="1:13" ht="16.2">
      <c r="A110" s="56"/>
      <c r="B110" s="387"/>
      <c r="C110" s="19"/>
      <c r="D110" s="19"/>
      <c r="E110" s="6"/>
      <c r="F110" s="8"/>
      <c r="G110" s="8"/>
      <c r="H110" s="8"/>
      <c r="I110" s="24"/>
      <c r="J110" s="8"/>
      <c r="K110" s="24"/>
      <c r="L110" s="8"/>
      <c r="M110" s="8"/>
    </row>
    <row r="111" spans="1:13" ht="16.2">
      <c r="A111" s="56"/>
      <c r="B111" s="387"/>
      <c r="C111" s="19"/>
      <c r="D111" s="19"/>
      <c r="E111" s="6"/>
      <c r="F111" s="8"/>
      <c r="G111" s="8"/>
      <c r="H111" s="8"/>
      <c r="I111" s="24"/>
      <c r="J111" s="8"/>
      <c r="K111" s="24"/>
      <c r="L111" s="8"/>
      <c r="M111" s="8"/>
    </row>
    <row r="112" spans="1:13" ht="16.2">
      <c r="A112" s="56"/>
      <c r="B112" s="387"/>
      <c r="C112" s="19"/>
      <c r="D112" s="19"/>
      <c r="E112" s="6"/>
      <c r="F112" s="8"/>
      <c r="G112" s="8"/>
      <c r="H112" s="8"/>
      <c r="I112" s="24"/>
      <c r="J112" s="8"/>
      <c r="K112" s="24"/>
      <c r="L112" s="8"/>
      <c r="M112" s="8"/>
    </row>
    <row r="113" spans="1:13" ht="16.2">
      <c r="A113" s="56"/>
      <c r="B113" s="387"/>
      <c r="C113" s="19"/>
      <c r="D113" s="19"/>
      <c r="E113" s="6"/>
      <c r="F113" s="8"/>
      <c r="G113" s="8"/>
      <c r="H113" s="8"/>
      <c r="I113" s="24"/>
      <c r="J113" s="8"/>
      <c r="K113" s="24"/>
      <c r="L113" s="8"/>
      <c r="M113" s="8"/>
    </row>
    <row r="114" spans="1:13" ht="16.2">
      <c r="A114" s="56"/>
      <c r="B114" s="387"/>
      <c r="C114" s="19"/>
      <c r="D114" s="19"/>
      <c r="E114" s="6"/>
      <c r="F114" s="8"/>
      <c r="G114" s="8"/>
      <c r="H114" s="8"/>
      <c r="I114" s="24"/>
      <c r="J114" s="8"/>
      <c r="K114" s="24"/>
      <c r="L114" s="8"/>
      <c r="M114" s="8"/>
    </row>
    <row r="115" spans="1:13" ht="16.2">
      <c r="A115" s="56"/>
      <c r="B115" s="387"/>
      <c r="C115" s="19"/>
      <c r="D115" s="19"/>
      <c r="E115" s="6"/>
      <c r="F115" s="8"/>
      <c r="G115" s="8"/>
      <c r="H115" s="8"/>
      <c r="I115" s="24"/>
      <c r="J115" s="8"/>
      <c r="K115" s="24"/>
      <c r="L115" s="8"/>
      <c r="M115" s="8"/>
    </row>
    <row r="116" spans="1:13" ht="16.2">
      <c r="A116" s="56"/>
      <c r="B116" s="387"/>
      <c r="C116" s="19"/>
      <c r="D116" s="19"/>
      <c r="E116" s="6"/>
      <c r="F116" s="8"/>
      <c r="G116" s="8"/>
      <c r="H116" s="8"/>
      <c r="I116" s="24"/>
      <c r="J116" s="8"/>
      <c r="K116" s="24"/>
      <c r="L116" s="8"/>
      <c r="M116" s="8"/>
    </row>
    <row r="117" spans="1:13" ht="16.2">
      <c r="A117" s="56"/>
      <c r="B117" s="387"/>
      <c r="C117" s="19"/>
      <c r="D117" s="19"/>
      <c r="E117" s="6"/>
      <c r="F117" s="8"/>
      <c r="G117" s="8"/>
      <c r="H117" s="8"/>
      <c r="I117" s="24"/>
      <c r="J117" s="8"/>
      <c r="K117" s="24"/>
      <c r="L117" s="8"/>
      <c r="M117" s="8"/>
    </row>
    <row r="118" spans="1:13" ht="16.2">
      <c r="A118" s="56"/>
      <c r="B118" s="387"/>
      <c r="C118" s="19"/>
      <c r="D118" s="19"/>
      <c r="E118" s="6"/>
      <c r="F118" s="8"/>
      <c r="G118" s="8"/>
      <c r="H118" s="8"/>
      <c r="I118" s="24"/>
      <c r="J118" s="8"/>
      <c r="K118" s="24"/>
      <c r="L118" s="8"/>
      <c r="M118" s="8"/>
    </row>
    <row r="119" spans="1:13" ht="16.2">
      <c r="A119" s="56"/>
      <c r="B119" s="387"/>
      <c r="C119" s="19"/>
      <c r="D119" s="19"/>
      <c r="E119" s="6"/>
      <c r="F119" s="8"/>
      <c r="G119" s="8"/>
      <c r="H119" s="8"/>
      <c r="I119" s="24"/>
      <c r="J119" s="8"/>
      <c r="K119" s="24"/>
      <c r="L119" s="8"/>
      <c r="M119" s="8"/>
    </row>
    <row r="120" spans="1:13" ht="16.2">
      <c r="A120" s="56"/>
      <c r="B120" s="387"/>
      <c r="C120" s="19"/>
      <c r="D120" s="19"/>
      <c r="E120" s="6"/>
      <c r="F120" s="8"/>
      <c r="G120" s="8"/>
      <c r="H120" s="8"/>
      <c r="I120" s="24"/>
      <c r="J120" s="8"/>
      <c r="K120" s="24"/>
      <c r="L120" s="8"/>
      <c r="M120" s="8"/>
    </row>
    <row r="121" spans="1:13" ht="16.2">
      <c r="A121" s="56"/>
      <c r="B121" s="387"/>
      <c r="C121" s="19"/>
      <c r="D121" s="19"/>
      <c r="E121" s="6"/>
      <c r="F121" s="8"/>
      <c r="G121" s="8"/>
      <c r="H121" s="8"/>
      <c r="I121" s="24"/>
      <c r="J121" s="8"/>
      <c r="K121" s="24"/>
      <c r="L121" s="8"/>
      <c r="M121" s="8"/>
    </row>
    <row r="122" spans="1:13" ht="16.2">
      <c r="A122" s="56"/>
      <c r="B122" s="387"/>
      <c r="C122" s="19"/>
      <c r="D122" s="19"/>
      <c r="E122" s="6"/>
      <c r="F122" s="8"/>
      <c r="G122" s="8"/>
      <c r="H122" s="8"/>
      <c r="I122" s="24"/>
      <c r="J122" s="8"/>
      <c r="K122" s="24"/>
      <c r="L122" s="8"/>
      <c r="M122" s="8"/>
    </row>
    <row r="123" spans="1:13" ht="16.2">
      <c r="A123" s="56"/>
      <c r="B123" s="387"/>
      <c r="C123" s="19"/>
      <c r="D123" s="19"/>
      <c r="E123" s="6"/>
      <c r="F123" s="8"/>
      <c r="G123" s="8"/>
      <c r="H123" s="8"/>
      <c r="I123" s="24"/>
      <c r="J123" s="8"/>
      <c r="K123" s="24"/>
      <c r="L123" s="8"/>
      <c r="M123" s="8"/>
    </row>
    <row r="124" spans="1:13" ht="16.2">
      <c r="A124" s="56"/>
      <c r="B124" s="387"/>
      <c r="C124" s="19"/>
      <c r="D124" s="19"/>
      <c r="E124" s="6"/>
      <c r="F124" s="8"/>
      <c r="G124" s="8"/>
      <c r="H124" s="8"/>
      <c r="I124" s="24"/>
      <c r="J124" s="8"/>
      <c r="K124" s="24"/>
      <c r="L124" s="8"/>
      <c r="M124" s="8"/>
    </row>
    <row r="125" spans="1:13" ht="16.2">
      <c r="A125" s="56"/>
      <c r="B125" s="387"/>
      <c r="C125" s="19"/>
      <c r="D125" s="19"/>
      <c r="E125" s="6"/>
      <c r="F125" s="8"/>
      <c r="G125" s="8"/>
      <c r="H125" s="8"/>
      <c r="I125" s="24"/>
      <c r="J125" s="8"/>
      <c r="K125" s="24"/>
      <c r="L125" s="8"/>
      <c r="M125" s="8"/>
    </row>
    <row r="126" spans="1:13" ht="16.2">
      <c r="A126" s="56"/>
      <c r="B126" s="387"/>
      <c r="C126" s="19"/>
      <c r="D126" s="19"/>
      <c r="E126" s="6"/>
      <c r="F126" s="8"/>
      <c r="G126" s="8"/>
      <c r="H126" s="8"/>
      <c r="I126" s="24"/>
      <c r="J126" s="8"/>
      <c r="K126" s="24"/>
      <c r="L126" s="8"/>
      <c r="M126" s="8"/>
    </row>
    <row r="127" spans="1:13" ht="16.2">
      <c r="A127" s="56"/>
      <c r="B127" s="387"/>
      <c r="C127" s="19"/>
      <c r="D127" s="19"/>
      <c r="E127" s="6"/>
      <c r="F127" s="8"/>
      <c r="G127" s="8"/>
      <c r="H127" s="8"/>
      <c r="I127" s="24"/>
      <c r="J127" s="8"/>
      <c r="K127" s="24"/>
      <c r="L127" s="8"/>
      <c r="M127" s="8"/>
    </row>
    <row r="128" spans="1:13" ht="16.2">
      <c r="A128" s="56"/>
      <c r="B128" s="387"/>
      <c r="C128" s="19"/>
      <c r="D128" s="19"/>
      <c r="E128" s="6"/>
      <c r="F128" s="8"/>
      <c r="G128" s="8"/>
      <c r="H128" s="8"/>
      <c r="I128" s="24"/>
      <c r="J128" s="8"/>
      <c r="K128" s="24"/>
      <c r="L128" s="8"/>
      <c r="M128" s="8"/>
    </row>
    <row r="129" spans="1:13" ht="16.2">
      <c r="A129" s="56"/>
      <c r="B129" s="387"/>
      <c r="C129" s="19"/>
      <c r="D129" s="19"/>
      <c r="E129" s="6"/>
      <c r="F129" s="8"/>
      <c r="G129" s="8"/>
      <c r="H129" s="8"/>
      <c r="I129" s="24"/>
      <c r="J129" s="8"/>
      <c r="K129" s="24"/>
      <c r="L129" s="8"/>
      <c r="M129" s="8"/>
    </row>
    <row r="130" spans="1:13" ht="16.2">
      <c r="A130" s="56"/>
      <c r="B130" s="387"/>
      <c r="C130" s="19"/>
      <c r="D130" s="19"/>
      <c r="E130" s="6"/>
      <c r="F130" s="8"/>
      <c r="G130" s="8"/>
      <c r="H130" s="8"/>
      <c r="I130" s="24"/>
      <c r="J130" s="8"/>
      <c r="K130" s="24"/>
      <c r="L130" s="8"/>
      <c r="M130" s="8"/>
    </row>
    <row r="131" spans="1:13" ht="16.2">
      <c r="A131" s="56"/>
      <c r="B131" s="387"/>
      <c r="C131" s="19"/>
      <c r="D131" s="19"/>
      <c r="E131" s="6"/>
      <c r="F131" s="8"/>
      <c r="G131" s="8"/>
      <c r="H131" s="8"/>
      <c r="I131" s="24"/>
      <c r="J131" s="8"/>
      <c r="K131" s="24"/>
      <c r="L131" s="8"/>
      <c r="M131" s="8"/>
    </row>
    <row r="132" spans="1:13" ht="16.2">
      <c r="A132" s="56"/>
      <c r="B132" s="387"/>
      <c r="C132" s="19"/>
      <c r="D132" s="19"/>
      <c r="E132" s="6"/>
      <c r="F132" s="8"/>
      <c r="G132" s="8"/>
      <c r="H132" s="8"/>
      <c r="I132" s="24"/>
      <c r="J132" s="8"/>
      <c r="K132" s="24"/>
      <c r="L132" s="8"/>
      <c r="M132" s="8"/>
    </row>
    <row r="133" spans="1:13" ht="16.2">
      <c r="A133" s="56"/>
      <c r="B133" s="387"/>
      <c r="C133" s="19"/>
      <c r="D133" s="19"/>
      <c r="E133" s="6"/>
      <c r="F133" s="8"/>
      <c r="G133" s="8"/>
      <c r="H133" s="8"/>
      <c r="I133" s="24"/>
      <c r="J133" s="8"/>
      <c r="K133" s="24"/>
      <c r="L133" s="8"/>
      <c r="M133" s="8"/>
    </row>
    <row r="134" spans="1:13" ht="16.2">
      <c r="A134" s="56"/>
      <c r="B134" s="387"/>
      <c r="C134" s="19"/>
      <c r="D134" s="19"/>
      <c r="E134" s="6"/>
      <c r="F134" s="8"/>
      <c r="G134" s="8"/>
      <c r="H134" s="8"/>
      <c r="I134" s="24"/>
      <c r="J134" s="8"/>
      <c r="K134" s="24"/>
      <c r="L134" s="8"/>
      <c r="M134" s="8"/>
    </row>
    <row r="135" spans="1:13" ht="16.2">
      <c r="A135" s="56"/>
      <c r="B135" s="387"/>
      <c r="C135" s="19"/>
      <c r="D135" s="19"/>
      <c r="E135" s="6"/>
      <c r="F135" s="8"/>
      <c r="G135" s="8"/>
      <c r="H135" s="8"/>
      <c r="I135" s="24"/>
      <c r="J135" s="8"/>
      <c r="K135" s="24"/>
      <c r="L135" s="8"/>
      <c r="M135" s="8"/>
    </row>
    <row r="136" spans="1:13" ht="16.2">
      <c r="A136" s="56"/>
      <c r="B136" s="387"/>
      <c r="C136" s="19"/>
      <c r="D136" s="19"/>
      <c r="E136" s="6"/>
      <c r="F136" s="8"/>
      <c r="G136" s="8"/>
      <c r="H136" s="8"/>
      <c r="I136" s="24"/>
      <c r="J136" s="8"/>
      <c r="K136" s="24"/>
      <c r="L136" s="8"/>
      <c r="M136" s="8"/>
    </row>
    <row r="137" spans="1:13" ht="16.2">
      <c r="A137" s="56"/>
      <c r="B137" s="387"/>
      <c r="C137" s="19"/>
      <c r="D137" s="19"/>
      <c r="E137" s="6"/>
      <c r="F137" s="8"/>
      <c r="G137" s="8"/>
      <c r="H137" s="8"/>
      <c r="I137" s="24"/>
      <c r="J137" s="8"/>
      <c r="K137" s="24"/>
      <c r="L137" s="8"/>
      <c r="M137" s="8"/>
    </row>
    <row r="138" spans="1:13" ht="16.2">
      <c r="A138" s="56"/>
      <c r="B138" s="387"/>
      <c r="C138" s="19"/>
      <c r="D138" s="19"/>
      <c r="E138" s="6"/>
      <c r="F138" s="8"/>
      <c r="G138" s="8"/>
      <c r="H138" s="8"/>
      <c r="I138" s="24"/>
      <c r="J138" s="8"/>
      <c r="K138" s="24"/>
      <c r="L138" s="8"/>
      <c r="M138" s="8"/>
    </row>
    <row r="139" spans="1:13" ht="16.2">
      <c r="A139" s="56"/>
      <c r="B139" s="387"/>
      <c r="C139" s="19"/>
      <c r="D139" s="19"/>
      <c r="E139" s="6"/>
      <c r="F139" s="8"/>
      <c r="G139" s="8"/>
      <c r="H139" s="8"/>
      <c r="I139" s="24"/>
      <c r="J139" s="8"/>
      <c r="K139" s="24"/>
      <c r="L139" s="8"/>
      <c r="M139" s="8"/>
    </row>
    <row r="140" spans="1:13" ht="16.2">
      <c r="A140" s="56"/>
      <c r="B140" s="387"/>
      <c r="C140" s="19"/>
      <c r="D140" s="19"/>
      <c r="E140" s="6"/>
      <c r="F140" s="8"/>
      <c r="G140" s="8"/>
      <c r="H140" s="8"/>
      <c r="I140" s="24"/>
      <c r="J140" s="8"/>
      <c r="K140" s="24"/>
      <c r="L140" s="8"/>
      <c r="M140" s="8"/>
    </row>
    <row r="141" spans="1:13" ht="16.2">
      <c r="A141" s="56"/>
      <c r="B141" s="387"/>
      <c r="C141" s="19"/>
      <c r="D141" s="19"/>
      <c r="E141" s="6"/>
      <c r="F141" s="8"/>
      <c r="G141" s="8"/>
      <c r="H141" s="8"/>
      <c r="I141" s="24"/>
      <c r="J141" s="8"/>
      <c r="K141" s="24"/>
      <c r="L141" s="8"/>
      <c r="M141" s="8"/>
    </row>
    <row r="142" spans="1:13" ht="16.2">
      <c r="A142" s="56"/>
      <c r="B142" s="387"/>
      <c r="C142" s="19"/>
      <c r="D142" s="19"/>
      <c r="E142" s="6"/>
      <c r="F142" s="8"/>
      <c r="G142" s="8"/>
      <c r="H142" s="8"/>
      <c r="I142" s="24"/>
      <c r="J142" s="8"/>
      <c r="K142" s="24"/>
      <c r="L142" s="8"/>
      <c r="M142" s="8"/>
    </row>
    <row r="143" spans="1:13" ht="16.2">
      <c r="A143" s="56"/>
      <c r="B143" s="387"/>
      <c r="C143" s="19"/>
      <c r="D143" s="19"/>
      <c r="E143" s="6"/>
      <c r="F143" s="8"/>
      <c r="G143" s="8"/>
      <c r="H143" s="8"/>
      <c r="I143" s="24"/>
      <c r="J143" s="8"/>
      <c r="K143" s="24"/>
      <c r="L143" s="8"/>
      <c r="M143" s="8"/>
    </row>
    <row r="144" spans="1:13" ht="16.2">
      <c r="A144" s="56"/>
      <c r="B144" s="387"/>
      <c r="C144" s="19"/>
      <c r="D144" s="19"/>
      <c r="E144" s="6"/>
      <c r="F144" s="8"/>
      <c r="G144" s="8"/>
      <c r="H144" s="8"/>
      <c r="I144" s="24"/>
      <c r="J144" s="8"/>
      <c r="K144" s="24"/>
      <c r="L144" s="8"/>
      <c r="M144" s="8"/>
    </row>
    <row r="145" spans="1:13" ht="16.2">
      <c r="A145" s="56"/>
      <c r="B145" s="387"/>
      <c r="C145" s="19"/>
      <c r="D145" s="19"/>
      <c r="E145" s="6"/>
      <c r="F145" s="8"/>
      <c r="G145" s="8"/>
      <c r="H145" s="8"/>
      <c r="I145" s="24"/>
      <c r="J145" s="8"/>
      <c r="K145" s="24"/>
      <c r="L145" s="8"/>
      <c r="M145" s="8"/>
    </row>
    <row r="146" spans="1:13" ht="16.2">
      <c r="A146" s="56"/>
      <c r="B146" s="387"/>
      <c r="C146" s="19"/>
      <c r="D146" s="19"/>
      <c r="E146" s="6"/>
      <c r="F146" s="8"/>
      <c r="G146" s="8"/>
      <c r="H146" s="8"/>
      <c r="I146" s="24"/>
      <c r="J146" s="8"/>
      <c r="K146" s="24"/>
      <c r="L146" s="8"/>
      <c r="M146" s="8"/>
    </row>
    <row r="147" spans="1:13" ht="16.2">
      <c r="A147" s="56"/>
      <c r="B147" s="387"/>
      <c r="C147" s="19"/>
      <c r="D147" s="19"/>
      <c r="E147" s="6"/>
      <c r="F147" s="8"/>
      <c r="G147" s="8"/>
      <c r="H147" s="8"/>
      <c r="I147" s="24"/>
      <c r="J147" s="8"/>
      <c r="K147" s="24"/>
      <c r="L147" s="8"/>
      <c r="M147" s="8"/>
    </row>
    <row r="148" spans="1:13" ht="16.2">
      <c r="A148" s="56"/>
      <c r="B148" s="387"/>
      <c r="C148" s="19"/>
      <c r="D148" s="19"/>
      <c r="E148" s="6"/>
      <c r="F148" s="8"/>
      <c r="G148" s="8"/>
      <c r="H148" s="8"/>
      <c r="I148" s="24"/>
      <c r="J148" s="8"/>
      <c r="K148" s="24"/>
      <c r="L148" s="8"/>
      <c r="M148" s="8"/>
    </row>
    <row r="149" spans="1:13" ht="16.2">
      <c r="A149" s="56"/>
      <c r="B149" s="387"/>
      <c r="C149" s="19"/>
      <c r="D149" s="19"/>
      <c r="E149" s="6"/>
      <c r="F149" s="8"/>
      <c r="G149" s="8"/>
      <c r="H149" s="8"/>
      <c r="I149" s="24"/>
      <c r="J149" s="8"/>
      <c r="K149" s="24"/>
      <c r="L149" s="8"/>
      <c r="M149" s="8"/>
    </row>
    <row r="150" spans="1:13" ht="16.2">
      <c r="A150" s="56"/>
      <c r="B150" s="387"/>
      <c r="C150" s="19"/>
      <c r="D150" s="19"/>
      <c r="E150" s="6"/>
      <c r="F150" s="8"/>
      <c r="G150" s="8"/>
      <c r="H150" s="8"/>
      <c r="I150" s="24"/>
      <c r="J150" s="8"/>
      <c r="K150" s="24"/>
      <c r="L150" s="8"/>
      <c r="M150" s="8"/>
    </row>
    <row r="151" spans="1:13" ht="16.2">
      <c r="A151" s="56"/>
      <c r="B151" s="387"/>
      <c r="C151" s="19"/>
      <c r="D151" s="19"/>
      <c r="E151" s="6"/>
      <c r="F151" s="8"/>
      <c r="G151" s="8"/>
      <c r="H151" s="8"/>
      <c r="I151" s="24"/>
      <c r="J151" s="8"/>
      <c r="K151" s="24"/>
      <c r="L151" s="8"/>
      <c r="M151" s="8"/>
    </row>
    <row r="152" spans="1:13" ht="16.2">
      <c r="A152" s="56"/>
      <c r="B152" s="387"/>
      <c r="C152" s="19"/>
      <c r="D152" s="19"/>
      <c r="E152" s="6"/>
      <c r="F152" s="8"/>
      <c r="G152" s="8"/>
      <c r="H152" s="8"/>
      <c r="I152" s="24"/>
      <c r="J152" s="8"/>
      <c r="K152" s="24"/>
      <c r="L152" s="8"/>
      <c r="M152" s="8"/>
    </row>
    <row r="153" spans="1:13" ht="16.2">
      <c r="A153" s="56"/>
      <c r="B153" s="387"/>
      <c r="C153" s="19"/>
      <c r="D153" s="19"/>
      <c r="E153" s="6"/>
      <c r="F153" s="8"/>
      <c r="G153" s="8"/>
      <c r="H153" s="8"/>
      <c r="I153" s="24"/>
      <c r="J153" s="8"/>
      <c r="K153" s="24"/>
      <c r="L153" s="8"/>
      <c r="M153" s="8"/>
    </row>
    <row r="154" spans="1:13" ht="16.2">
      <c r="A154" s="56"/>
      <c r="B154" s="387"/>
      <c r="C154" s="19"/>
      <c r="D154" s="19"/>
      <c r="E154" s="6"/>
      <c r="F154" s="8"/>
      <c r="G154" s="8"/>
      <c r="H154" s="8"/>
      <c r="I154" s="24"/>
      <c r="J154" s="8"/>
      <c r="K154" s="24"/>
      <c r="L154" s="8"/>
      <c r="M154" s="8"/>
    </row>
    <row r="155" spans="1:13" ht="16.2">
      <c r="A155" s="56"/>
      <c r="B155" s="387"/>
      <c r="C155" s="19"/>
      <c r="D155" s="19"/>
      <c r="E155" s="6"/>
      <c r="F155" s="8"/>
      <c r="G155" s="8"/>
      <c r="H155" s="8"/>
      <c r="I155" s="24"/>
      <c r="J155" s="8"/>
      <c r="K155" s="24"/>
      <c r="L155" s="8"/>
      <c r="M155" s="8"/>
    </row>
    <row r="156" spans="1:13" ht="16.2">
      <c r="A156" s="56"/>
      <c r="B156" s="387"/>
      <c r="C156" s="19"/>
      <c r="D156" s="19"/>
      <c r="E156" s="6"/>
      <c r="F156" s="8"/>
      <c r="G156" s="8"/>
      <c r="H156" s="8"/>
      <c r="I156" s="24"/>
      <c r="J156" s="8"/>
      <c r="K156" s="24"/>
      <c r="L156" s="8"/>
      <c r="M156" s="8"/>
    </row>
    <row r="157" spans="1:13" ht="16.2">
      <c r="A157" s="56"/>
      <c r="B157" s="387"/>
      <c r="C157" s="19"/>
      <c r="D157" s="19"/>
      <c r="E157" s="6"/>
      <c r="F157" s="8"/>
      <c r="G157" s="8"/>
      <c r="H157" s="8"/>
      <c r="I157" s="24"/>
      <c r="J157" s="8"/>
      <c r="K157" s="24"/>
      <c r="L157" s="8"/>
      <c r="M157" s="8"/>
    </row>
    <row r="158" spans="1:13" ht="16.2">
      <c r="A158" s="56"/>
      <c r="B158" s="387"/>
      <c r="C158" s="19"/>
      <c r="D158" s="19"/>
      <c r="E158" s="6"/>
      <c r="F158" s="8"/>
      <c r="G158" s="8"/>
      <c r="H158" s="8"/>
      <c r="I158" s="24"/>
      <c r="J158" s="8"/>
      <c r="K158" s="24"/>
      <c r="L158" s="8"/>
      <c r="M158" s="8"/>
    </row>
    <row r="159" spans="1:13" ht="16.2">
      <c r="A159" s="56"/>
      <c r="B159" s="387"/>
      <c r="C159" s="19"/>
      <c r="D159" s="19"/>
      <c r="E159" s="6"/>
      <c r="F159" s="8"/>
      <c r="G159" s="8"/>
      <c r="H159" s="8"/>
      <c r="I159" s="24"/>
      <c r="J159" s="8"/>
      <c r="K159" s="24"/>
      <c r="L159" s="8"/>
      <c r="M159" s="8"/>
    </row>
    <row r="160" spans="1:13" ht="16.2">
      <c r="A160" s="56"/>
      <c r="B160" s="387"/>
      <c r="C160" s="19"/>
      <c r="D160" s="19"/>
      <c r="E160" s="6"/>
      <c r="F160" s="8"/>
      <c r="G160" s="8"/>
      <c r="H160" s="8"/>
      <c r="I160" s="24"/>
      <c r="J160" s="8"/>
      <c r="K160" s="24"/>
      <c r="L160" s="8"/>
      <c r="M160" s="8"/>
    </row>
    <row r="161" spans="1:13" ht="16.2">
      <c r="A161" s="56"/>
      <c r="B161" s="387"/>
      <c r="C161" s="19"/>
      <c r="D161" s="19"/>
      <c r="E161" s="6"/>
      <c r="F161" s="8"/>
      <c r="G161" s="8"/>
      <c r="H161" s="8"/>
      <c r="I161" s="24"/>
      <c r="J161" s="8"/>
      <c r="K161" s="24"/>
      <c r="L161" s="8"/>
      <c r="M161" s="8"/>
    </row>
    <row r="162" spans="1:13" ht="16.2">
      <c r="A162" s="56"/>
      <c r="B162" s="387"/>
      <c r="C162" s="19"/>
      <c r="D162" s="19"/>
      <c r="E162" s="6"/>
      <c r="F162" s="8"/>
      <c r="G162" s="8"/>
      <c r="H162" s="8"/>
      <c r="I162" s="24"/>
      <c r="J162" s="8"/>
      <c r="K162" s="24"/>
      <c r="L162" s="8"/>
      <c r="M162" s="8"/>
    </row>
    <row r="163" spans="1:13" ht="16.2">
      <c r="A163" s="56"/>
      <c r="B163" s="387"/>
      <c r="C163" s="19"/>
      <c r="D163" s="19"/>
      <c r="E163" s="6"/>
      <c r="F163" s="8"/>
      <c r="G163" s="8"/>
      <c r="H163" s="8"/>
      <c r="I163" s="24"/>
      <c r="J163" s="8"/>
      <c r="K163" s="24"/>
      <c r="L163" s="8"/>
      <c r="M163" s="8"/>
    </row>
    <row r="164" spans="1:13" ht="16.2">
      <c r="A164" s="56"/>
      <c r="B164" s="387"/>
      <c r="C164" s="19"/>
      <c r="D164" s="19"/>
      <c r="E164" s="6"/>
      <c r="F164" s="8"/>
      <c r="G164" s="8"/>
      <c r="H164" s="8"/>
      <c r="I164" s="24"/>
      <c r="J164" s="8"/>
      <c r="K164" s="24"/>
      <c r="L164" s="8"/>
      <c r="M164" s="8"/>
    </row>
    <row r="165" spans="1:13" ht="16.2">
      <c r="A165" s="56"/>
      <c r="B165" s="387"/>
      <c r="C165" s="19"/>
      <c r="D165" s="19"/>
      <c r="E165" s="6"/>
      <c r="F165" s="8"/>
      <c r="G165" s="8"/>
      <c r="H165" s="8"/>
      <c r="I165" s="24"/>
      <c r="J165" s="8"/>
      <c r="K165" s="24"/>
      <c r="L165" s="8"/>
      <c r="M165" s="8"/>
    </row>
    <row r="166" spans="1:13" ht="16.2">
      <c r="A166" s="56"/>
      <c r="B166" s="387"/>
      <c r="C166" s="19"/>
      <c r="D166" s="19"/>
      <c r="E166" s="6"/>
      <c r="F166" s="8"/>
      <c r="G166" s="8"/>
      <c r="H166" s="8"/>
      <c r="I166" s="24"/>
      <c r="J166" s="8"/>
      <c r="K166" s="24"/>
      <c r="L166" s="8"/>
      <c r="M166" s="8"/>
    </row>
    <row r="167" spans="1:13" ht="16.2">
      <c r="A167" s="56"/>
      <c r="B167" s="387"/>
      <c r="C167" s="19"/>
      <c r="D167" s="19"/>
      <c r="E167" s="6"/>
      <c r="F167" s="8"/>
      <c r="G167" s="8"/>
      <c r="H167" s="8"/>
      <c r="I167" s="24"/>
      <c r="J167" s="8"/>
      <c r="K167" s="24"/>
      <c r="L167" s="8"/>
      <c r="M167" s="8"/>
    </row>
    <row r="168" spans="1:13" ht="16.2">
      <c r="A168" s="56"/>
      <c r="B168" s="387"/>
      <c r="C168" s="19"/>
      <c r="D168" s="19"/>
      <c r="E168" s="6"/>
      <c r="F168" s="8"/>
      <c r="G168" s="8"/>
      <c r="H168" s="8"/>
      <c r="I168" s="24"/>
      <c r="J168" s="8"/>
      <c r="K168" s="24"/>
      <c r="L168" s="8"/>
      <c r="M168" s="8"/>
    </row>
    <row r="169" spans="1:13" ht="16.2">
      <c r="A169" s="56"/>
      <c r="B169" s="387"/>
      <c r="C169" s="19"/>
      <c r="D169" s="19"/>
      <c r="E169" s="6"/>
      <c r="F169" s="8"/>
      <c r="G169" s="8"/>
      <c r="H169" s="8"/>
      <c r="I169" s="24"/>
      <c r="J169" s="8"/>
      <c r="K169" s="24"/>
      <c r="L169" s="8"/>
      <c r="M169" s="8"/>
    </row>
    <row r="170" spans="1:13" ht="16.2">
      <c r="A170" s="56"/>
      <c r="B170" s="387"/>
      <c r="C170" s="19"/>
      <c r="D170" s="19"/>
      <c r="E170" s="6"/>
      <c r="F170" s="8"/>
      <c r="G170" s="8"/>
      <c r="H170" s="8"/>
      <c r="I170" s="24"/>
      <c r="J170" s="8"/>
      <c r="K170" s="24"/>
      <c r="L170" s="8"/>
      <c r="M170" s="8"/>
    </row>
    <row r="171" spans="1:13" ht="16.2">
      <c r="A171" s="56"/>
      <c r="B171" s="387"/>
      <c r="C171" s="19"/>
      <c r="D171" s="19"/>
      <c r="E171" s="6"/>
      <c r="F171" s="8"/>
      <c r="G171" s="8"/>
      <c r="H171" s="8"/>
      <c r="I171" s="24"/>
      <c r="J171" s="8"/>
      <c r="K171" s="24"/>
      <c r="L171" s="8"/>
      <c r="M171" s="8"/>
    </row>
    <row r="172" spans="1:13" ht="16.2">
      <c r="A172" s="56"/>
      <c r="B172" s="387"/>
      <c r="C172" s="19"/>
      <c r="D172" s="19"/>
      <c r="E172" s="6"/>
      <c r="F172" s="8"/>
      <c r="G172" s="8"/>
      <c r="H172" s="8"/>
      <c r="I172" s="24"/>
      <c r="J172" s="8"/>
      <c r="K172" s="24"/>
      <c r="L172" s="8"/>
      <c r="M172" s="8"/>
    </row>
    <row r="173" spans="1:13" ht="16.2">
      <c r="A173" s="56"/>
      <c r="B173" s="387"/>
      <c r="C173" s="19"/>
      <c r="D173" s="19"/>
      <c r="E173" s="6"/>
      <c r="F173" s="8"/>
      <c r="G173" s="8"/>
      <c r="H173" s="8"/>
      <c r="I173" s="24"/>
      <c r="J173" s="8"/>
      <c r="K173" s="24"/>
      <c r="L173" s="8"/>
      <c r="M173" s="8"/>
    </row>
    <row r="174" spans="1:13" ht="16.2">
      <c r="A174" s="56"/>
      <c r="B174" s="387"/>
      <c r="C174" s="19"/>
      <c r="D174" s="19"/>
      <c r="E174" s="6"/>
      <c r="F174" s="8"/>
      <c r="G174" s="8"/>
      <c r="H174" s="8"/>
      <c r="I174" s="24"/>
      <c r="J174" s="8"/>
      <c r="K174" s="24"/>
      <c r="L174" s="8"/>
      <c r="M174" s="8"/>
    </row>
    <row r="175" spans="1:13" ht="16.2">
      <c r="A175" s="56"/>
      <c r="B175" s="387"/>
      <c r="C175" s="19"/>
      <c r="D175" s="19"/>
      <c r="E175" s="6"/>
      <c r="F175" s="8"/>
      <c r="G175" s="8"/>
      <c r="H175" s="8"/>
      <c r="I175" s="24"/>
      <c r="J175" s="8"/>
      <c r="K175" s="24"/>
      <c r="L175" s="8"/>
      <c r="M175" s="8"/>
    </row>
    <row r="176" spans="1:13" ht="16.2">
      <c r="A176" s="56"/>
      <c r="B176" s="387"/>
      <c r="C176" s="19"/>
      <c r="D176" s="19"/>
      <c r="E176" s="6"/>
      <c r="F176" s="8"/>
      <c r="G176" s="8"/>
      <c r="H176" s="8"/>
      <c r="I176" s="24"/>
      <c r="J176" s="8"/>
      <c r="K176" s="24"/>
      <c r="L176" s="8"/>
      <c r="M176" s="8"/>
    </row>
    <row r="177" spans="1:13" ht="16.2">
      <c r="A177" s="56"/>
      <c r="B177" s="387"/>
      <c r="C177" s="19"/>
      <c r="D177" s="19"/>
      <c r="E177" s="6"/>
      <c r="F177" s="8"/>
      <c r="G177" s="8"/>
      <c r="H177" s="8"/>
      <c r="I177" s="24"/>
      <c r="J177" s="8"/>
      <c r="K177" s="24"/>
      <c r="L177" s="8"/>
      <c r="M177" s="8"/>
    </row>
    <row r="178" spans="1:13" ht="16.2">
      <c r="A178" s="56"/>
      <c r="B178" s="387"/>
      <c r="C178" s="19"/>
      <c r="D178" s="19"/>
      <c r="E178" s="6"/>
      <c r="F178" s="8"/>
      <c r="G178" s="8"/>
      <c r="H178" s="8"/>
      <c r="I178" s="24"/>
      <c r="J178" s="8"/>
      <c r="K178" s="24"/>
      <c r="L178" s="8"/>
      <c r="M178" s="8"/>
    </row>
    <row r="179" spans="1:13" ht="16.2">
      <c r="A179" s="56"/>
      <c r="B179" s="387"/>
      <c r="C179" s="19"/>
      <c r="D179" s="19"/>
      <c r="E179" s="6"/>
      <c r="F179" s="8"/>
      <c r="G179" s="8"/>
      <c r="H179" s="8"/>
      <c r="I179" s="24"/>
      <c r="J179" s="8"/>
      <c r="K179" s="24"/>
      <c r="L179" s="8"/>
      <c r="M179" s="8"/>
    </row>
    <row r="180" spans="1:13" ht="16.2">
      <c r="A180" s="56"/>
      <c r="B180" s="387"/>
      <c r="C180" s="19"/>
      <c r="D180" s="19"/>
      <c r="E180" s="6"/>
      <c r="F180" s="8"/>
      <c r="G180" s="8"/>
      <c r="H180" s="8"/>
      <c r="I180" s="24"/>
      <c r="J180" s="8"/>
      <c r="K180" s="24"/>
      <c r="L180" s="8"/>
      <c r="M180" s="8"/>
    </row>
    <row r="181" spans="1:13" ht="16.2">
      <c r="A181" s="56"/>
      <c r="B181" s="387"/>
      <c r="C181" s="19"/>
      <c r="D181" s="19"/>
      <c r="E181" s="6"/>
      <c r="F181" s="8"/>
      <c r="G181" s="8"/>
      <c r="H181" s="8"/>
      <c r="I181" s="24"/>
      <c r="J181" s="8"/>
      <c r="K181" s="24"/>
      <c r="L181" s="8"/>
      <c r="M181" s="8"/>
    </row>
    <row r="182" spans="1:13" ht="16.2">
      <c r="A182" s="56"/>
      <c r="B182" s="387"/>
      <c r="C182" s="19"/>
      <c r="D182" s="19"/>
      <c r="E182" s="6"/>
      <c r="F182" s="8"/>
      <c r="G182" s="8"/>
      <c r="H182" s="8"/>
      <c r="I182" s="24"/>
      <c r="J182" s="8"/>
      <c r="K182" s="24"/>
      <c r="L182" s="8"/>
      <c r="M182" s="8"/>
    </row>
    <row r="183" spans="1:13" ht="16.2">
      <c r="A183" s="56"/>
      <c r="B183" s="387"/>
      <c r="C183" s="19"/>
      <c r="D183" s="19"/>
      <c r="E183" s="6"/>
      <c r="F183" s="8"/>
      <c r="G183" s="8"/>
      <c r="H183" s="8"/>
      <c r="I183" s="24"/>
      <c r="J183" s="8"/>
      <c r="K183" s="24"/>
      <c r="L183" s="8"/>
      <c r="M183" s="8"/>
    </row>
    <row r="184" spans="1:13" ht="16.2">
      <c r="A184" s="56"/>
      <c r="B184" s="387"/>
      <c r="C184" s="19"/>
      <c r="D184" s="19"/>
      <c r="E184" s="6"/>
      <c r="F184" s="8"/>
      <c r="G184" s="8"/>
      <c r="H184" s="8"/>
      <c r="I184" s="24"/>
      <c r="J184" s="8"/>
      <c r="K184" s="24"/>
      <c r="L184" s="8"/>
      <c r="M184" s="8"/>
    </row>
    <row r="185" spans="1:13" ht="16.2">
      <c r="A185" s="56"/>
      <c r="B185" s="387"/>
      <c r="C185" s="19"/>
      <c r="D185" s="19"/>
      <c r="E185" s="6"/>
      <c r="F185" s="8"/>
      <c r="G185" s="8"/>
      <c r="H185" s="8"/>
      <c r="I185" s="24"/>
      <c r="J185" s="8"/>
      <c r="K185" s="24"/>
      <c r="L185" s="8"/>
      <c r="M185" s="8"/>
    </row>
    <row r="186" spans="1:13" ht="16.2">
      <c r="A186" s="56"/>
      <c r="B186" s="387"/>
      <c r="C186" s="19"/>
      <c r="D186" s="19"/>
      <c r="E186" s="6"/>
      <c r="F186" s="8"/>
      <c r="G186" s="8"/>
      <c r="H186" s="8"/>
      <c r="I186" s="24"/>
      <c r="J186" s="8"/>
      <c r="K186" s="24"/>
      <c r="L186" s="8"/>
      <c r="M186" s="8"/>
    </row>
    <row r="187" spans="1:13" ht="16.2">
      <c r="A187" s="56"/>
      <c r="B187" s="387"/>
      <c r="C187" s="19"/>
      <c r="D187" s="19"/>
      <c r="E187" s="6"/>
      <c r="F187" s="8"/>
      <c r="G187" s="8"/>
      <c r="H187" s="8"/>
      <c r="I187" s="24"/>
      <c r="J187" s="8"/>
      <c r="K187" s="24"/>
      <c r="L187" s="8"/>
      <c r="M187" s="8"/>
    </row>
    <row r="188" spans="1:13" ht="16.2">
      <c r="A188" s="56"/>
      <c r="B188" s="387"/>
      <c r="C188" s="19"/>
      <c r="D188" s="19"/>
      <c r="E188" s="6"/>
      <c r="F188" s="8"/>
      <c r="G188" s="8"/>
      <c r="H188" s="8"/>
      <c r="I188" s="24"/>
      <c r="J188" s="8"/>
      <c r="K188" s="24"/>
      <c r="L188" s="8"/>
      <c r="M188" s="8"/>
    </row>
    <row r="189" spans="1:13" ht="16.2">
      <c r="A189" s="56"/>
      <c r="B189" s="387"/>
      <c r="C189" s="19"/>
      <c r="D189" s="19"/>
      <c r="E189" s="6"/>
      <c r="F189" s="8"/>
      <c r="G189" s="8"/>
      <c r="H189" s="8"/>
      <c r="I189" s="24"/>
      <c r="J189" s="8"/>
      <c r="K189" s="24"/>
      <c r="L189" s="8"/>
      <c r="M189" s="8"/>
    </row>
    <row r="190" spans="1:13" ht="16.2">
      <c r="A190" s="56"/>
      <c r="B190" s="387"/>
      <c r="C190" s="19"/>
      <c r="D190" s="19"/>
      <c r="E190" s="6"/>
      <c r="F190" s="8"/>
      <c r="G190" s="8"/>
      <c r="H190" s="8"/>
      <c r="I190" s="24"/>
      <c r="J190" s="8"/>
      <c r="K190" s="24"/>
      <c r="L190" s="8"/>
      <c r="M190" s="8"/>
    </row>
    <row r="191" spans="1:13" ht="16.2">
      <c r="A191" s="56"/>
      <c r="B191" s="387"/>
      <c r="C191" s="19"/>
      <c r="D191" s="19"/>
      <c r="E191" s="6"/>
      <c r="F191" s="8"/>
      <c r="G191" s="8"/>
      <c r="H191" s="8"/>
      <c r="I191" s="24"/>
      <c r="J191" s="8"/>
      <c r="K191" s="24"/>
      <c r="L191" s="8"/>
      <c r="M191" s="8"/>
    </row>
    <row r="192" spans="1:13" ht="16.2">
      <c r="A192" s="56"/>
      <c r="B192" s="387"/>
      <c r="C192" s="19"/>
      <c r="D192" s="19"/>
      <c r="E192" s="6"/>
      <c r="F192" s="8"/>
      <c r="G192" s="8"/>
      <c r="H192" s="8"/>
      <c r="I192" s="24"/>
      <c r="J192" s="8"/>
      <c r="K192" s="24"/>
      <c r="L192" s="8"/>
      <c r="M192" s="8"/>
    </row>
    <row r="193" spans="1:13" ht="16.2">
      <c r="A193" s="56"/>
      <c r="B193" s="387"/>
      <c r="C193" s="19"/>
      <c r="D193" s="19"/>
      <c r="E193" s="6"/>
      <c r="F193" s="8"/>
      <c r="G193" s="8"/>
      <c r="H193" s="8"/>
      <c r="I193" s="24"/>
      <c r="J193" s="8"/>
      <c r="K193" s="24"/>
      <c r="L193" s="8"/>
      <c r="M193" s="8"/>
    </row>
    <row r="194" spans="1:13" ht="16.2">
      <c r="A194" s="56"/>
      <c r="B194" s="387"/>
      <c r="C194" s="19"/>
      <c r="D194" s="19"/>
      <c r="E194" s="6"/>
      <c r="F194" s="8"/>
      <c r="G194" s="8"/>
      <c r="H194" s="8"/>
      <c r="I194" s="24"/>
      <c r="J194" s="8"/>
      <c r="K194" s="24"/>
      <c r="L194" s="8"/>
      <c r="M194" s="8"/>
    </row>
    <row r="195" spans="1:13" ht="16.2">
      <c r="A195" s="56"/>
      <c r="B195" s="387"/>
      <c r="C195" s="19"/>
      <c r="D195" s="19"/>
      <c r="E195" s="6"/>
      <c r="F195" s="8"/>
      <c r="G195" s="8"/>
      <c r="H195" s="8"/>
      <c r="I195" s="24"/>
      <c r="J195" s="8"/>
      <c r="K195" s="24"/>
      <c r="L195" s="8"/>
      <c r="M195" s="8"/>
    </row>
    <row r="196" spans="1:13" ht="16.2">
      <c r="A196" s="56"/>
      <c r="B196" s="387"/>
      <c r="C196" s="19"/>
      <c r="D196" s="19"/>
      <c r="E196" s="6"/>
      <c r="F196" s="8"/>
      <c r="G196" s="8"/>
      <c r="H196" s="8"/>
      <c r="I196" s="24"/>
      <c r="J196" s="8"/>
      <c r="K196" s="24"/>
      <c r="L196" s="8"/>
      <c r="M196" s="8"/>
    </row>
    <row r="197" spans="1:13" ht="16.2">
      <c r="A197" s="56"/>
      <c r="B197" s="387"/>
      <c r="C197" s="19"/>
      <c r="D197" s="19"/>
      <c r="E197" s="6"/>
      <c r="F197" s="8"/>
      <c r="G197" s="8"/>
      <c r="H197" s="8"/>
      <c r="I197" s="24"/>
      <c r="J197" s="8"/>
      <c r="K197" s="24"/>
      <c r="L197" s="8"/>
      <c r="M197" s="8"/>
    </row>
    <row r="198" spans="1:13" ht="16.2">
      <c r="A198" s="56"/>
      <c r="B198" s="387"/>
      <c r="C198" s="19"/>
      <c r="D198" s="19"/>
      <c r="E198" s="6"/>
      <c r="F198" s="8"/>
      <c r="G198" s="8"/>
      <c r="H198" s="8"/>
      <c r="I198" s="24"/>
      <c r="J198" s="8"/>
      <c r="K198" s="24"/>
      <c r="L198" s="8"/>
      <c r="M198" s="8"/>
    </row>
    <row r="199" spans="1:13" ht="16.2">
      <c r="A199" s="56"/>
      <c r="B199" s="387"/>
      <c r="C199" s="19"/>
      <c r="D199" s="19"/>
      <c r="E199" s="6"/>
      <c r="F199" s="8"/>
      <c r="G199" s="8"/>
      <c r="H199" s="8"/>
      <c r="I199" s="24"/>
      <c r="J199" s="8"/>
      <c r="K199" s="24"/>
      <c r="L199" s="8"/>
      <c r="M199" s="8"/>
    </row>
    <row r="200" spans="1:13" ht="16.2">
      <c r="A200" s="56"/>
      <c r="B200" s="387"/>
      <c r="C200" s="19"/>
      <c r="D200" s="19"/>
      <c r="E200" s="6"/>
      <c r="F200" s="8"/>
      <c r="G200" s="8"/>
      <c r="H200" s="8"/>
      <c r="I200" s="24"/>
      <c r="J200" s="8"/>
      <c r="K200" s="24"/>
      <c r="L200" s="8"/>
      <c r="M200" s="8"/>
    </row>
    <row r="201" spans="1:13" ht="16.2">
      <c r="A201" s="56"/>
      <c r="B201" s="387"/>
      <c r="C201" s="19"/>
      <c r="D201" s="19"/>
      <c r="E201" s="6"/>
      <c r="F201" s="8"/>
      <c r="G201" s="8"/>
      <c r="H201" s="8"/>
      <c r="I201" s="24"/>
      <c r="J201" s="8"/>
      <c r="K201" s="24"/>
      <c r="L201" s="8"/>
      <c r="M201" s="8"/>
    </row>
    <row r="202" spans="1:13" ht="16.2">
      <c r="A202" s="56"/>
      <c r="B202" s="387"/>
      <c r="C202" s="19"/>
      <c r="D202" s="19"/>
      <c r="E202" s="6"/>
      <c r="F202" s="8"/>
      <c r="G202" s="8"/>
      <c r="H202" s="8"/>
      <c r="I202" s="24"/>
      <c r="J202" s="8"/>
      <c r="K202" s="24"/>
      <c r="L202" s="8"/>
      <c r="M202" s="8"/>
    </row>
    <row r="203" spans="1:13" ht="16.2">
      <c r="A203" s="56"/>
      <c r="B203" s="387"/>
      <c r="C203" s="19"/>
      <c r="D203" s="19"/>
      <c r="E203" s="6"/>
      <c r="F203" s="8"/>
      <c r="G203" s="8"/>
      <c r="H203" s="8"/>
      <c r="I203" s="24"/>
      <c r="J203" s="8"/>
      <c r="K203" s="24"/>
      <c r="L203" s="8"/>
      <c r="M203" s="8"/>
    </row>
    <row r="204" spans="1:13" ht="16.2">
      <c r="A204" s="56"/>
      <c r="B204" s="387"/>
      <c r="C204" s="19"/>
      <c r="D204" s="19"/>
      <c r="E204" s="6"/>
      <c r="F204" s="8"/>
      <c r="G204" s="8"/>
      <c r="H204" s="8"/>
      <c r="I204" s="24"/>
      <c r="J204" s="8"/>
      <c r="K204" s="24"/>
      <c r="L204" s="8"/>
      <c r="M204" s="8"/>
    </row>
    <row r="205" spans="1:13" ht="16.2">
      <c r="A205" s="56"/>
      <c r="B205" s="387"/>
      <c r="C205" s="19"/>
      <c r="D205" s="19"/>
      <c r="E205" s="6"/>
      <c r="F205" s="8"/>
      <c r="G205" s="8"/>
      <c r="H205" s="8"/>
      <c r="I205" s="24"/>
      <c r="J205" s="8"/>
      <c r="K205" s="24"/>
      <c r="L205" s="8"/>
      <c r="M205" s="8"/>
    </row>
    <row r="206" spans="1:13" ht="16.2">
      <c r="A206" s="56"/>
      <c r="B206" s="387"/>
      <c r="C206" s="19"/>
      <c r="D206" s="19"/>
      <c r="E206" s="6"/>
      <c r="F206" s="8"/>
      <c r="G206" s="8"/>
      <c r="H206" s="8"/>
      <c r="I206" s="24"/>
      <c r="J206" s="8"/>
      <c r="K206" s="24"/>
      <c r="L206" s="8"/>
      <c r="M206" s="8"/>
    </row>
    <row r="207" spans="1:13" ht="16.2">
      <c r="A207" s="56"/>
      <c r="B207" s="387"/>
      <c r="C207" s="19"/>
      <c r="D207" s="19"/>
      <c r="E207" s="6"/>
      <c r="F207" s="8"/>
      <c r="G207" s="8"/>
      <c r="H207" s="8"/>
      <c r="I207" s="24"/>
      <c r="J207" s="8"/>
      <c r="K207" s="24"/>
      <c r="L207" s="8"/>
      <c r="M207" s="8"/>
    </row>
    <row r="208" spans="1:13" ht="16.2">
      <c r="A208" s="56"/>
      <c r="B208" s="387"/>
      <c r="C208" s="19"/>
      <c r="D208" s="19"/>
      <c r="E208" s="6"/>
      <c r="F208" s="8"/>
      <c r="G208" s="8"/>
      <c r="H208" s="8"/>
      <c r="I208" s="24"/>
      <c r="J208" s="8"/>
      <c r="K208" s="24"/>
      <c r="L208" s="8"/>
      <c r="M208" s="8"/>
    </row>
    <row r="209" spans="1:13" ht="16.2">
      <c r="A209" s="56"/>
      <c r="B209" s="387"/>
      <c r="C209" s="19"/>
      <c r="D209" s="19"/>
      <c r="E209" s="6"/>
      <c r="F209" s="8"/>
      <c r="G209" s="8"/>
      <c r="H209" s="8"/>
      <c r="I209" s="24"/>
      <c r="J209" s="8"/>
      <c r="K209" s="24"/>
      <c r="L209" s="8"/>
      <c r="M209" s="8"/>
    </row>
    <row r="210" spans="1:13" ht="16.2">
      <c r="A210" s="56"/>
      <c r="B210" s="387"/>
      <c r="C210" s="19"/>
      <c r="D210" s="19"/>
      <c r="E210" s="6"/>
      <c r="F210" s="8"/>
      <c r="G210" s="8"/>
      <c r="H210" s="8"/>
      <c r="I210" s="24"/>
      <c r="J210" s="8"/>
      <c r="K210" s="24"/>
      <c r="L210" s="8"/>
      <c r="M210" s="8"/>
    </row>
    <row r="211" spans="1:13" ht="16.2">
      <c r="A211" s="56"/>
      <c r="B211" s="387"/>
      <c r="C211" s="19"/>
      <c r="D211" s="19"/>
      <c r="E211" s="6"/>
      <c r="F211" s="8"/>
      <c r="G211" s="8"/>
      <c r="H211" s="8"/>
      <c r="I211" s="24"/>
      <c r="J211" s="8"/>
      <c r="K211" s="24"/>
      <c r="L211" s="8"/>
      <c r="M211" s="8"/>
    </row>
    <row r="212" spans="1:13" ht="16.2">
      <c r="A212" s="56"/>
      <c r="B212" s="387"/>
      <c r="C212" s="19"/>
      <c r="D212" s="19"/>
      <c r="E212" s="6"/>
      <c r="F212" s="8"/>
      <c r="G212" s="8"/>
      <c r="H212" s="8"/>
      <c r="I212" s="24"/>
      <c r="J212" s="8"/>
      <c r="K212" s="24"/>
      <c r="L212" s="8"/>
      <c r="M212" s="8"/>
    </row>
    <row r="213" spans="1:13" ht="16.2">
      <c r="A213" s="56"/>
      <c r="B213" s="387"/>
      <c r="C213" s="19"/>
      <c r="D213" s="19"/>
      <c r="E213" s="6"/>
      <c r="F213" s="8"/>
      <c r="G213" s="8"/>
      <c r="H213" s="8"/>
      <c r="I213" s="24"/>
      <c r="J213" s="8"/>
      <c r="K213" s="24"/>
      <c r="L213" s="8"/>
      <c r="M213" s="8"/>
    </row>
    <row r="214" spans="1:13" ht="16.2">
      <c r="A214" s="56"/>
      <c r="B214" s="387"/>
      <c r="C214" s="19"/>
      <c r="D214" s="19"/>
      <c r="E214" s="6"/>
      <c r="F214" s="8"/>
      <c r="G214" s="8"/>
      <c r="H214" s="8"/>
      <c r="I214" s="24"/>
      <c r="J214" s="8"/>
      <c r="K214" s="24"/>
      <c r="L214" s="8"/>
      <c r="M214" s="8"/>
    </row>
    <row r="215" spans="1:13" ht="16.2">
      <c r="A215" s="56"/>
      <c r="B215" s="387"/>
      <c r="C215" s="19"/>
      <c r="D215" s="19"/>
      <c r="E215" s="6"/>
      <c r="F215" s="8"/>
      <c r="G215" s="8"/>
      <c r="H215" s="8"/>
      <c r="I215" s="24"/>
      <c r="J215" s="8"/>
      <c r="K215" s="24"/>
      <c r="L215" s="8"/>
      <c r="M215" s="8"/>
    </row>
    <row r="216" spans="1:13" ht="16.2">
      <c r="A216" s="56"/>
      <c r="B216" s="387"/>
      <c r="C216" s="19"/>
      <c r="D216" s="19"/>
      <c r="E216" s="6"/>
      <c r="F216" s="8"/>
      <c r="G216" s="8"/>
      <c r="H216" s="8"/>
      <c r="I216" s="24"/>
      <c r="J216" s="8"/>
      <c r="K216" s="24"/>
      <c r="L216" s="8"/>
      <c r="M216" s="8"/>
    </row>
    <row r="217" spans="1:13" ht="16.2">
      <c r="A217" s="56"/>
      <c r="B217" s="387"/>
      <c r="C217" s="19"/>
      <c r="D217" s="19"/>
      <c r="E217" s="6"/>
      <c r="F217" s="8"/>
      <c r="G217" s="8"/>
      <c r="H217" s="8"/>
      <c r="I217" s="24"/>
      <c r="J217" s="8"/>
      <c r="K217" s="24"/>
      <c r="L217" s="8"/>
      <c r="M217" s="8"/>
    </row>
    <row r="218" spans="1:13" ht="16.2">
      <c r="A218" s="56"/>
      <c r="B218" s="387"/>
      <c r="C218" s="19"/>
      <c r="D218" s="19"/>
      <c r="E218" s="6"/>
      <c r="F218" s="8"/>
      <c r="G218" s="8"/>
      <c r="H218" s="8"/>
      <c r="I218" s="24"/>
      <c r="J218" s="8"/>
      <c r="K218" s="24"/>
      <c r="L218" s="8"/>
      <c r="M218" s="8"/>
    </row>
    <row r="219" spans="1:13" ht="16.2">
      <c r="A219" s="56"/>
      <c r="B219" s="387"/>
      <c r="C219" s="19"/>
      <c r="D219" s="19"/>
      <c r="E219" s="6"/>
      <c r="F219" s="8"/>
      <c r="G219" s="8"/>
      <c r="H219" s="8"/>
      <c r="I219" s="24"/>
      <c r="J219" s="8"/>
      <c r="K219" s="24"/>
      <c r="L219" s="8"/>
      <c r="M219" s="8"/>
    </row>
    <row r="220" spans="1:13" ht="16.2">
      <c r="A220" s="56"/>
      <c r="B220" s="387"/>
      <c r="C220" s="19"/>
      <c r="D220" s="19"/>
      <c r="E220" s="6"/>
      <c r="F220" s="8"/>
      <c r="G220" s="8"/>
      <c r="H220" s="8"/>
      <c r="I220" s="24"/>
      <c r="J220" s="8"/>
      <c r="K220" s="24"/>
      <c r="L220" s="8"/>
      <c r="M220" s="8"/>
    </row>
    <row r="221" spans="1:13" ht="16.2">
      <c r="A221" s="56"/>
      <c r="B221" s="387"/>
      <c r="C221" s="19"/>
      <c r="D221" s="19"/>
      <c r="E221" s="6"/>
      <c r="F221" s="8"/>
      <c r="G221" s="8"/>
      <c r="H221" s="8"/>
      <c r="I221" s="24"/>
      <c r="J221" s="8"/>
      <c r="K221" s="24"/>
      <c r="L221" s="8"/>
      <c r="M221" s="8"/>
    </row>
    <row r="222" spans="1:13" ht="16.2">
      <c r="A222" s="56"/>
      <c r="B222" s="387"/>
      <c r="C222" s="19"/>
      <c r="D222" s="19"/>
      <c r="E222" s="6"/>
      <c r="F222" s="8"/>
      <c r="G222" s="8"/>
      <c r="H222" s="8"/>
      <c r="I222" s="24"/>
      <c r="J222" s="8"/>
      <c r="K222" s="24"/>
      <c r="L222" s="8"/>
      <c r="M222" s="8"/>
    </row>
    <row r="223" spans="1:13" ht="16.2">
      <c r="A223" s="56"/>
      <c r="B223" s="387"/>
      <c r="C223" s="19"/>
      <c r="D223" s="19"/>
      <c r="E223" s="6"/>
      <c r="F223" s="8"/>
      <c r="G223" s="8"/>
      <c r="H223" s="8"/>
      <c r="I223" s="24"/>
      <c r="J223" s="8"/>
      <c r="K223" s="24"/>
      <c r="L223" s="8"/>
      <c r="M223" s="8"/>
    </row>
    <row r="224" spans="1:13" ht="16.2">
      <c r="A224" s="56"/>
      <c r="B224" s="387"/>
      <c r="C224" s="19"/>
      <c r="D224" s="19"/>
      <c r="E224" s="6"/>
      <c r="F224" s="8"/>
      <c r="G224" s="8"/>
      <c r="H224" s="8"/>
      <c r="I224" s="24"/>
      <c r="J224" s="8"/>
      <c r="K224" s="24"/>
      <c r="L224" s="8"/>
      <c r="M224" s="8"/>
    </row>
    <row r="225" spans="1:13" ht="16.2">
      <c r="A225" s="56"/>
      <c r="B225" s="387"/>
      <c r="C225" s="19"/>
      <c r="D225" s="19"/>
      <c r="E225" s="6"/>
      <c r="F225" s="8"/>
      <c r="G225" s="8"/>
      <c r="H225" s="8"/>
      <c r="I225" s="24"/>
      <c r="J225" s="8"/>
      <c r="K225" s="24"/>
      <c r="L225" s="8"/>
      <c r="M225" s="8"/>
    </row>
    <row r="226" spans="1:13" ht="16.2">
      <c r="A226" s="56"/>
      <c r="B226" s="387"/>
      <c r="C226" s="19"/>
      <c r="D226" s="19"/>
      <c r="E226" s="6"/>
      <c r="F226" s="8"/>
      <c r="G226" s="8"/>
      <c r="H226" s="8"/>
      <c r="I226" s="24"/>
      <c r="J226" s="8"/>
      <c r="K226" s="24"/>
      <c r="L226" s="8"/>
      <c r="M226" s="8"/>
    </row>
    <row r="227" spans="1:13" ht="16.2">
      <c r="A227" s="56"/>
      <c r="B227" s="387"/>
      <c r="C227" s="19"/>
      <c r="D227" s="19"/>
      <c r="E227" s="6"/>
      <c r="F227" s="8"/>
      <c r="G227" s="8"/>
      <c r="H227" s="8"/>
      <c r="I227" s="24"/>
      <c r="J227" s="8"/>
      <c r="K227" s="24"/>
      <c r="L227" s="8"/>
      <c r="M227" s="8"/>
    </row>
    <row r="228" spans="1:13" ht="16.2">
      <c r="A228" s="56"/>
      <c r="B228" s="387"/>
      <c r="C228" s="19"/>
      <c r="D228" s="19"/>
      <c r="E228" s="6"/>
      <c r="F228" s="8"/>
      <c r="G228" s="8"/>
      <c r="H228" s="8"/>
      <c r="I228" s="24"/>
      <c r="J228" s="8"/>
      <c r="K228" s="24"/>
      <c r="L228" s="8"/>
      <c r="M228" s="8"/>
    </row>
    <row r="229" spans="1:13" ht="16.2">
      <c r="A229" s="56"/>
      <c r="B229" s="387"/>
      <c r="C229" s="19"/>
      <c r="D229" s="19"/>
      <c r="E229" s="6"/>
      <c r="F229" s="8"/>
      <c r="G229" s="8"/>
      <c r="H229" s="8"/>
      <c r="I229" s="24"/>
      <c r="J229" s="8"/>
      <c r="K229" s="24"/>
      <c r="L229" s="8"/>
      <c r="M229" s="8"/>
    </row>
    <row r="230" spans="1:13" ht="16.2">
      <c r="A230" s="56"/>
      <c r="B230" s="387"/>
      <c r="C230" s="19"/>
      <c r="D230" s="19"/>
      <c r="E230" s="6"/>
      <c r="F230" s="8"/>
      <c r="G230" s="8"/>
      <c r="H230" s="8"/>
      <c r="I230" s="24"/>
      <c r="J230" s="8"/>
      <c r="K230" s="24"/>
      <c r="L230" s="8"/>
      <c r="M230" s="8"/>
    </row>
    <row r="231" spans="1:13" ht="16.2">
      <c r="A231" s="56"/>
      <c r="B231" s="387"/>
      <c r="C231" s="19"/>
      <c r="D231" s="19"/>
      <c r="E231" s="6"/>
      <c r="F231" s="8"/>
      <c r="G231" s="8"/>
      <c r="H231" s="8"/>
      <c r="I231" s="24"/>
      <c r="J231" s="8"/>
      <c r="K231" s="24"/>
      <c r="L231" s="8"/>
      <c r="M231" s="8"/>
    </row>
    <row r="232" spans="1:13" ht="16.2">
      <c r="A232" s="56"/>
      <c r="B232" s="387"/>
      <c r="C232" s="19"/>
      <c r="D232" s="19"/>
      <c r="E232" s="6"/>
      <c r="F232" s="8"/>
      <c r="G232" s="8"/>
      <c r="H232" s="8"/>
      <c r="I232" s="24"/>
      <c r="J232" s="8"/>
      <c r="K232" s="24"/>
      <c r="L232" s="8"/>
      <c r="M232" s="8"/>
    </row>
    <row r="233" spans="1:13" ht="16.2">
      <c r="A233" s="56"/>
      <c r="B233" s="387"/>
      <c r="C233" s="19"/>
      <c r="D233" s="19"/>
      <c r="E233" s="6"/>
      <c r="F233" s="8"/>
      <c r="G233" s="8"/>
      <c r="H233" s="8"/>
      <c r="I233" s="24"/>
      <c r="J233" s="8"/>
      <c r="K233" s="24"/>
      <c r="L233" s="8"/>
      <c r="M233" s="8"/>
    </row>
    <row r="234" spans="1:13" ht="16.2">
      <c r="A234" s="56"/>
      <c r="B234" s="387"/>
      <c r="C234" s="19"/>
      <c r="D234" s="19"/>
      <c r="E234" s="6"/>
      <c r="F234" s="8"/>
      <c r="G234" s="8"/>
      <c r="H234" s="8"/>
      <c r="I234" s="24"/>
      <c r="J234" s="8"/>
      <c r="K234" s="24"/>
      <c r="L234" s="8"/>
      <c r="M234" s="8"/>
    </row>
    <row r="235" spans="1:13" ht="16.2">
      <c r="A235" s="56"/>
      <c r="B235" s="387"/>
      <c r="C235" s="19"/>
      <c r="D235" s="19"/>
      <c r="E235" s="6"/>
      <c r="F235" s="8"/>
      <c r="G235" s="8"/>
      <c r="H235" s="8"/>
      <c r="I235" s="24"/>
      <c r="J235" s="8"/>
      <c r="K235" s="24"/>
      <c r="L235" s="8"/>
      <c r="M235" s="8"/>
    </row>
    <row r="236" spans="1:13" ht="16.2">
      <c r="A236" s="56"/>
      <c r="B236" s="387"/>
      <c r="C236" s="19"/>
      <c r="D236" s="19"/>
      <c r="E236" s="6"/>
      <c r="F236" s="8"/>
      <c r="G236" s="8"/>
      <c r="H236" s="8"/>
      <c r="I236" s="24"/>
      <c r="J236" s="8"/>
      <c r="K236" s="24"/>
      <c r="L236" s="8"/>
      <c r="M236" s="8"/>
    </row>
    <row r="237" spans="1:13" ht="16.2">
      <c r="A237" s="56"/>
      <c r="B237" s="387"/>
      <c r="C237" s="19"/>
      <c r="D237" s="19"/>
      <c r="E237" s="6"/>
      <c r="F237" s="8"/>
      <c r="G237" s="8"/>
      <c r="H237" s="8"/>
      <c r="I237" s="24"/>
      <c r="J237" s="8"/>
      <c r="K237" s="24"/>
      <c r="L237" s="8"/>
      <c r="M237" s="8"/>
    </row>
    <row r="238" spans="1:13" ht="16.2">
      <c r="A238" s="56"/>
      <c r="B238" s="387"/>
      <c r="C238" s="19"/>
      <c r="D238" s="19"/>
      <c r="E238" s="6"/>
      <c r="F238" s="8"/>
      <c r="G238" s="8"/>
      <c r="H238" s="8"/>
      <c r="I238" s="24"/>
      <c r="J238" s="8"/>
      <c r="K238" s="24"/>
      <c r="L238" s="8"/>
      <c r="M238" s="8"/>
    </row>
    <row r="239" spans="1:13" ht="16.2">
      <c r="A239" s="56"/>
      <c r="B239" s="387"/>
      <c r="C239" s="19"/>
      <c r="D239" s="19"/>
      <c r="E239" s="6"/>
      <c r="F239" s="8"/>
      <c r="G239" s="8"/>
      <c r="H239" s="8"/>
      <c r="I239" s="24"/>
      <c r="J239" s="8"/>
      <c r="K239" s="24"/>
      <c r="L239" s="8"/>
      <c r="M239" s="8"/>
    </row>
    <row r="240" spans="1:13" ht="16.2">
      <c r="A240" s="56"/>
      <c r="B240" s="387"/>
      <c r="C240" s="19"/>
      <c r="D240" s="19"/>
      <c r="E240" s="6"/>
      <c r="F240" s="8"/>
      <c r="G240" s="8"/>
      <c r="H240" s="8"/>
      <c r="I240" s="24"/>
      <c r="J240" s="8"/>
      <c r="K240" s="24"/>
      <c r="L240" s="8"/>
      <c r="M240" s="8"/>
    </row>
    <row r="241" spans="1:13" ht="16.2">
      <c r="A241" s="56"/>
      <c r="B241" s="387"/>
      <c r="C241" s="19"/>
      <c r="D241" s="19"/>
      <c r="E241" s="6"/>
      <c r="F241" s="8"/>
      <c r="G241" s="8"/>
      <c r="H241" s="8"/>
      <c r="I241" s="24"/>
      <c r="J241" s="8"/>
      <c r="K241" s="24"/>
      <c r="L241" s="8"/>
      <c r="M241" s="8"/>
    </row>
    <row r="242" spans="1:13" ht="16.2">
      <c r="A242" s="56"/>
      <c r="B242" s="387"/>
      <c r="C242" s="19"/>
      <c r="D242" s="19"/>
      <c r="E242" s="6"/>
      <c r="F242" s="8"/>
      <c r="G242" s="8"/>
      <c r="H242" s="8"/>
      <c r="I242" s="24"/>
      <c r="J242" s="8"/>
      <c r="K242" s="24"/>
      <c r="L242" s="8"/>
      <c r="M242" s="8"/>
    </row>
    <row r="243" spans="1:13" ht="16.2">
      <c r="A243" s="56"/>
      <c r="B243" s="387"/>
      <c r="C243" s="19"/>
      <c r="D243" s="19"/>
      <c r="E243" s="6"/>
      <c r="F243" s="8"/>
      <c r="G243" s="8"/>
      <c r="H243" s="8"/>
      <c r="I243" s="24"/>
      <c r="J243" s="8"/>
      <c r="K243" s="24"/>
      <c r="L243" s="8"/>
      <c r="M243" s="8"/>
    </row>
    <row r="244" spans="1:13" ht="16.2">
      <c r="A244" s="56"/>
      <c r="B244" s="387"/>
      <c r="C244" s="19"/>
      <c r="D244" s="19"/>
      <c r="E244" s="6"/>
      <c r="F244" s="8"/>
      <c r="G244" s="8"/>
      <c r="H244" s="8"/>
      <c r="I244" s="24"/>
      <c r="J244" s="8"/>
      <c r="K244" s="24"/>
      <c r="L244" s="8"/>
      <c r="M244" s="8"/>
    </row>
    <row r="245" spans="1:13" ht="16.2">
      <c r="A245" s="56"/>
      <c r="B245" s="387"/>
      <c r="C245" s="19"/>
      <c r="D245" s="19"/>
      <c r="E245" s="6"/>
      <c r="F245" s="8"/>
      <c r="G245" s="8"/>
      <c r="H245" s="8"/>
      <c r="I245" s="24"/>
      <c r="J245" s="8"/>
      <c r="K245" s="24"/>
      <c r="L245" s="8"/>
      <c r="M245" s="8"/>
    </row>
    <row r="246" spans="1:13" ht="16.2">
      <c r="A246" s="56"/>
      <c r="B246" s="387"/>
      <c r="C246" s="19"/>
      <c r="D246" s="19"/>
      <c r="E246" s="6"/>
      <c r="F246" s="8"/>
      <c r="G246" s="8"/>
      <c r="H246" s="8"/>
      <c r="I246" s="24"/>
      <c r="J246" s="8"/>
      <c r="K246" s="24"/>
      <c r="L246" s="8"/>
      <c r="M246" s="8"/>
    </row>
    <row r="247" spans="1:13" ht="16.2">
      <c r="A247" s="56"/>
      <c r="B247" s="387"/>
      <c r="C247" s="19"/>
      <c r="D247" s="19"/>
      <c r="E247" s="6"/>
      <c r="F247" s="8"/>
      <c r="G247" s="8"/>
      <c r="H247" s="8"/>
      <c r="I247" s="24"/>
      <c r="J247" s="8"/>
      <c r="K247" s="24"/>
      <c r="L247" s="8"/>
      <c r="M247" s="8"/>
    </row>
    <row r="248" spans="1:13" ht="16.2">
      <c r="A248" s="56"/>
      <c r="B248" s="387"/>
      <c r="C248" s="19"/>
      <c r="D248" s="19"/>
      <c r="E248" s="6"/>
      <c r="F248" s="8"/>
      <c r="G248" s="8"/>
      <c r="H248" s="8"/>
      <c r="I248" s="24"/>
      <c r="J248" s="8"/>
      <c r="K248" s="24"/>
      <c r="L248" s="8"/>
      <c r="M248" s="8"/>
    </row>
    <row r="249" spans="1:13" ht="16.2">
      <c r="A249" s="56"/>
      <c r="B249" s="387"/>
      <c r="C249" s="19"/>
      <c r="D249" s="19"/>
      <c r="E249" s="6"/>
      <c r="F249" s="8"/>
      <c r="G249" s="8"/>
      <c r="H249" s="8"/>
      <c r="I249" s="24"/>
      <c r="J249" s="8"/>
      <c r="K249" s="24"/>
      <c r="L249" s="8"/>
      <c r="M249" s="8"/>
    </row>
    <row r="250" spans="1:13" ht="16.2">
      <c r="A250" s="56"/>
      <c r="B250" s="387"/>
      <c r="C250" s="19"/>
      <c r="D250" s="19"/>
      <c r="E250" s="6"/>
      <c r="F250" s="8"/>
      <c r="G250" s="8"/>
      <c r="H250" s="8"/>
      <c r="I250" s="24"/>
      <c r="J250" s="8"/>
      <c r="K250" s="24"/>
      <c r="L250" s="8"/>
      <c r="M250" s="8"/>
    </row>
    <row r="251" spans="1:13" ht="16.2">
      <c r="A251" s="56"/>
      <c r="B251" s="387"/>
      <c r="C251" s="19"/>
      <c r="D251" s="19"/>
      <c r="E251" s="6"/>
      <c r="F251" s="8"/>
      <c r="G251" s="8"/>
      <c r="H251" s="8"/>
      <c r="I251" s="24"/>
      <c r="J251" s="8"/>
      <c r="K251" s="24"/>
      <c r="L251" s="8"/>
      <c r="M251" s="8"/>
    </row>
    <row r="252" spans="1:13" ht="16.2">
      <c r="A252" s="56"/>
      <c r="B252" s="387"/>
      <c r="C252" s="19"/>
      <c r="D252" s="19"/>
      <c r="E252" s="6"/>
      <c r="F252" s="8"/>
      <c r="G252" s="8"/>
      <c r="H252" s="8"/>
      <c r="I252" s="24"/>
      <c r="J252" s="8"/>
      <c r="K252" s="24"/>
      <c r="L252" s="8"/>
      <c r="M252" s="8"/>
    </row>
    <row r="253" spans="1:13" ht="16.2">
      <c r="A253" s="56"/>
      <c r="B253" s="387"/>
      <c r="C253" s="19"/>
      <c r="D253" s="19"/>
      <c r="E253" s="6"/>
      <c r="F253" s="8"/>
      <c r="G253" s="8"/>
      <c r="H253" s="8"/>
      <c r="I253" s="24"/>
      <c r="J253" s="8"/>
      <c r="K253" s="24"/>
      <c r="L253" s="8"/>
      <c r="M253" s="8"/>
    </row>
    <row r="254" spans="1:13" ht="16.2">
      <c r="A254" s="56"/>
      <c r="B254" s="387"/>
      <c r="C254" s="19"/>
      <c r="D254" s="19"/>
      <c r="E254" s="6"/>
      <c r="F254" s="8"/>
      <c r="G254" s="8"/>
      <c r="H254" s="8"/>
      <c r="I254" s="24"/>
      <c r="J254" s="8"/>
      <c r="K254" s="24"/>
      <c r="L254" s="8"/>
      <c r="M254" s="8"/>
    </row>
    <row r="255" spans="1:13" ht="16.2">
      <c r="A255" s="56"/>
      <c r="B255" s="387"/>
      <c r="C255" s="19"/>
      <c r="D255" s="19"/>
      <c r="E255" s="6"/>
      <c r="F255" s="8"/>
      <c r="G255" s="8"/>
      <c r="H255" s="8"/>
      <c r="I255" s="24"/>
      <c r="J255" s="8"/>
      <c r="K255" s="24"/>
      <c r="L255" s="8"/>
      <c r="M255" s="8"/>
    </row>
    <row r="256" spans="1:13" ht="16.2">
      <c r="A256" s="56"/>
      <c r="B256" s="387"/>
      <c r="C256" s="19"/>
      <c r="D256" s="19"/>
      <c r="E256" s="6"/>
      <c r="F256" s="8"/>
      <c r="G256" s="8"/>
      <c r="H256" s="8"/>
      <c r="I256" s="24"/>
      <c r="J256" s="8"/>
      <c r="K256" s="24"/>
      <c r="L256" s="8"/>
      <c r="M256" s="8"/>
    </row>
    <row r="257" spans="1:13" ht="16.2">
      <c r="A257" s="56"/>
      <c r="B257" s="387"/>
      <c r="C257" s="19"/>
      <c r="D257" s="19"/>
      <c r="E257" s="6"/>
      <c r="F257" s="8"/>
      <c r="G257" s="8"/>
      <c r="H257" s="8"/>
      <c r="I257" s="24"/>
      <c r="J257" s="8"/>
      <c r="K257" s="24"/>
      <c r="L257" s="8"/>
      <c r="M257" s="8"/>
    </row>
    <row r="258" spans="1:13" ht="16.2">
      <c r="A258" s="56"/>
      <c r="B258" s="387"/>
      <c r="C258" s="19"/>
      <c r="D258" s="19"/>
      <c r="E258" s="6"/>
      <c r="F258" s="8"/>
      <c r="G258" s="8"/>
      <c r="H258" s="8"/>
      <c r="I258" s="24"/>
      <c r="J258" s="8"/>
      <c r="K258" s="24"/>
      <c r="L258" s="8"/>
      <c r="M258" s="8"/>
    </row>
    <row r="259" spans="1:13" ht="16.2">
      <c r="A259" s="56"/>
      <c r="B259" s="387"/>
      <c r="C259" s="19"/>
      <c r="D259" s="19"/>
      <c r="E259" s="6"/>
      <c r="F259" s="8"/>
      <c r="G259" s="8"/>
      <c r="H259" s="8"/>
      <c r="I259" s="24"/>
      <c r="J259" s="8"/>
      <c r="K259" s="24"/>
      <c r="L259" s="8"/>
      <c r="M259" s="8"/>
    </row>
    <row r="260" spans="1:13" ht="16.2">
      <c r="A260" s="56"/>
      <c r="B260" s="387"/>
      <c r="C260" s="19"/>
      <c r="D260" s="19"/>
      <c r="E260" s="6"/>
      <c r="F260" s="8"/>
      <c r="G260" s="8"/>
      <c r="H260" s="8"/>
      <c r="I260" s="24"/>
      <c r="J260" s="8"/>
      <c r="K260" s="24"/>
      <c r="L260" s="8"/>
      <c r="M260" s="8"/>
    </row>
    <row r="261" spans="1:13" ht="16.2">
      <c r="A261" s="56"/>
      <c r="B261" s="387"/>
      <c r="C261" s="19"/>
      <c r="D261" s="19"/>
      <c r="E261" s="6"/>
      <c r="F261" s="8"/>
      <c r="G261" s="8"/>
      <c r="H261" s="8"/>
      <c r="I261" s="24"/>
      <c r="J261" s="8"/>
      <c r="K261" s="24"/>
      <c r="L261" s="8"/>
      <c r="M261" s="8"/>
    </row>
    <row r="262" spans="1:13" ht="16.2">
      <c r="A262" s="56"/>
      <c r="B262" s="387"/>
      <c r="C262" s="19"/>
      <c r="D262" s="19"/>
      <c r="E262" s="6"/>
      <c r="F262" s="8"/>
      <c r="G262" s="8"/>
      <c r="H262" s="8"/>
      <c r="I262" s="24"/>
      <c r="J262" s="8"/>
      <c r="K262" s="24"/>
      <c r="L262" s="8"/>
      <c r="M262" s="8"/>
    </row>
    <row r="263" spans="1:13" ht="16.2">
      <c r="A263" s="56"/>
      <c r="B263" s="387"/>
      <c r="C263" s="19"/>
      <c r="D263" s="19"/>
      <c r="E263" s="6"/>
      <c r="F263" s="8"/>
      <c r="G263" s="8"/>
      <c r="H263" s="8"/>
      <c r="I263" s="24"/>
      <c r="J263" s="8"/>
      <c r="K263" s="24"/>
      <c r="L263" s="8"/>
      <c r="M263" s="8"/>
    </row>
    <row r="264" spans="1:13" ht="16.2">
      <c r="A264" s="56"/>
      <c r="B264" s="387"/>
      <c r="C264" s="19"/>
      <c r="D264" s="19"/>
      <c r="E264" s="6"/>
      <c r="F264" s="8"/>
      <c r="G264" s="8"/>
      <c r="H264" s="8"/>
      <c r="I264" s="24"/>
      <c r="J264" s="8"/>
      <c r="K264" s="24"/>
      <c r="L264" s="8"/>
      <c r="M264" s="8"/>
    </row>
    <row r="265" spans="1:13" ht="16.2">
      <c r="A265" s="56"/>
      <c r="B265" s="387"/>
      <c r="C265" s="19"/>
      <c r="D265" s="19"/>
      <c r="E265" s="6"/>
      <c r="F265" s="8"/>
      <c r="G265" s="8"/>
      <c r="H265" s="8"/>
      <c r="I265" s="24"/>
      <c r="J265" s="8"/>
      <c r="K265" s="24"/>
      <c r="L265" s="8"/>
      <c r="M265" s="8"/>
    </row>
    <row r="266" spans="1:13" ht="16.2">
      <c r="A266" s="56"/>
      <c r="B266" s="387"/>
      <c r="C266" s="19"/>
      <c r="D266" s="19"/>
      <c r="E266" s="6"/>
      <c r="F266" s="8"/>
      <c r="G266" s="8"/>
      <c r="H266" s="8"/>
      <c r="I266" s="24"/>
      <c r="J266" s="8"/>
      <c r="K266" s="24"/>
      <c r="L266" s="8"/>
      <c r="M266" s="8"/>
    </row>
    <row r="267" spans="1:13" ht="16.2">
      <c r="A267" s="56"/>
      <c r="B267" s="387"/>
      <c r="C267" s="19"/>
      <c r="D267" s="19"/>
      <c r="E267" s="6"/>
      <c r="F267" s="8"/>
      <c r="G267" s="8"/>
      <c r="H267" s="8"/>
      <c r="I267" s="24"/>
      <c r="J267" s="8"/>
      <c r="K267" s="24"/>
      <c r="L267" s="8"/>
      <c r="M267" s="8"/>
    </row>
    <row r="268" spans="1:13" ht="16.2">
      <c r="A268" s="56"/>
      <c r="B268" s="387"/>
      <c r="C268" s="19"/>
      <c r="D268" s="19"/>
      <c r="E268" s="6"/>
      <c r="F268" s="8"/>
      <c r="G268" s="8"/>
      <c r="H268" s="8"/>
      <c r="I268" s="24"/>
      <c r="J268" s="8"/>
      <c r="K268" s="24"/>
      <c r="L268" s="8"/>
      <c r="M268" s="8"/>
    </row>
    <row r="269" spans="1:13" ht="16.2">
      <c r="A269" s="56"/>
      <c r="B269" s="387"/>
      <c r="C269" s="19"/>
      <c r="D269" s="19"/>
      <c r="E269" s="6"/>
      <c r="F269" s="8"/>
      <c r="G269" s="8"/>
      <c r="H269" s="8"/>
      <c r="I269" s="24"/>
      <c r="J269" s="8"/>
      <c r="K269" s="24"/>
      <c r="L269" s="8"/>
      <c r="M269" s="8"/>
    </row>
    <row r="270" spans="1:13" ht="16.2">
      <c r="A270" s="56"/>
      <c r="B270" s="387"/>
      <c r="C270" s="19"/>
      <c r="D270" s="19"/>
      <c r="E270" s="6"/>
      <c r="F270" s="8"/>
      <c r="G270" s="8"/>
      <c r="H270" s="8"/>
      <c r="I270" s="24"/>
      <c r="J270" s="8"/>
      <c r="K270" s="24"/>
      <c r="L270" s="8"/>
      <c r="M270" s="8"/>
    </row>
    <row r="271" spans="1:13" ht="16.2">
      <c r="A271" s="56"/>
      <c r="B271" s="387"/>
      <c r="C271" s="19"/>
      <c r="D271" s="19"/>
      <c r="E271" s="6"/>
      <c r="F271" s="8"/>
      <c r="G271" s="8"/>
      <c r="H271" s="8"/>
      <c r="I271" s="24"/>
      <c r="J271" s="8"/>
      <c r="K271" s="24"/>
      <c r="L271" s="8"/>
      <c r="M271" s="8"/>
    </row>
    <row r="272" spans="1:13" ht="16.2">
      <c r="A272" s="56"/>
      <c r="B272" s="387"/>
      <c r="C272" s="19"/>
      <c r="D272" s="19"/>
      <c r="E272" s="6"/>
      <c r="F272" s="8"/>
      <c r="G272" s="8"/>
      <c r="H272" s="8"/>
      <c r="I272" s="24"/>
      <c r="J272" s="8"/>
      <c r="K272" s="24"/>
      <c r="L272" s="8"/>
      <c r="M272" s="8"/>
    </row>
    <row r="273" spans="1:13" ht="16.2">
      <c r="A273" s="56"/>
      <c r="B273" s="387"/>
      <c r="C273" s="19"/>
      <c r="D273" s="19"/>
      <c r="E273" s="6"/>
      <c r="F273" s="8"/>
      <c r="G273" s="8"/>
      <c r="H273" s="8"/>
      <c r="I273" s="24"/>
      <c r="J273" s="8"/>
      <c r="K273" s="24"/>
      <c r="L273" s="8"/>
      <c r="M273" s="8"/>
    </row>
    <row r="274" spans="1:13" ht="16.2">
      <c r="A274" s="56"/>
      <c r="B274" s="387"/>
      <c r="C274" s="19"/>
      <c r="D274" s="19"/>
      <c r="E274" s="6"/>
      <c r="F274" s="8"/>
      <c r="G274" s="8"/>
      <c r="H274" s="8"/>
      <c r="I274" s="24"/>
      <c r="J274" s="8"/>
      <c r="K274" s="24"/>
      <c r="L274" s="8"/>
      <c r="M274" s="8"/>
    </row>
    <row r="275" spans="1:13" ht="16.2">
      <c r="A275" s="56"/>
      <c r="B275" s="387"/>
      <c r="C275" s="19"/>
      <c r="D275" s="19"/>
      <c r="E275" s="6"/>
      <c r="F275" s="8"/>
      <c r="G275" s="8"/>
      <c r="H275" s="8"/>
      <c r="I275" s="24"/>
      <c r="J275" s="8"/>
      <c r="K275" s="24"/>
      <c r="L275" s="8"/>
      <c r="M275" s="8"/>
    </row>
    <row r="276" spans="1:13" ht="16.2">
      <c r="A276" s="56"/>
      <c r="B276" s="387"/>
      <c r="C276" s="19"/>
      <c r="D276" s="19"/>
      <c r="E276" s="6"/>
      <c r="F276" s="8"/>
      <c r="G276" s="8"/>
      <c r="H276" s="8"/>
      <c r="I276" s="24"/>
      <c r="J276" s="8"/>
      <c r="K276" s="24"/>
      <c r="L276" s="8"/>
      <c r="M276" s="8"/>
    </row>
    <row r="277" spans="1:13" ht="16.2">
      <c r="A277" s="56"/>
      <c r="B277" s="387"/>
      <c r="C277" s="19"/>
      <c r="D277" s="19"/>
      <c r="E277" s="6"/>
      <c r="F277" s="8"/>
      <c r="G277" s="8"/>
      <c r="H277" s="8"/>
      <c r="I277" s="24"/>
      <c r="J277" s="8"/>
      <c r="K277" s="24"/>
      <c r="L277" s="8"/>
      <c r="M277" s="8"/>
    </row>
    <row r="278" spans="1:13" ht="16.2">
      <c r="A278" s="56"/>
      <c r="B278" s="387"/>
      <c r="C278" s="19"/>
      <c r="D278" s="19"/>
      <c r="E278" s="6"/>
      <c r="F278" s="8"/>
      <c r="G278" s="8"/>
      <c r="H278" s="8"/>
      <c r="I278" s="24"/>
      <c r="J278" s="8"/>
      <c r="K278" s="24"/>
      <c r="L278" s="8"/>
      <c r="M278" s="8"/>
    </row>
    <row r="279" spans="1:13" ht="16.2">
      <c r="A279" s="56"/>
      <c r="B279" s="387"/>
      <c r="C279" s="19"/>
      <c r="D279" s="19"/>
      <c r="E279" s="6"/>
      <c r="F279" s="8"/>
      <c r="G279" s="8"/>
      <c r="H279" s="8"/>
      <c r="I279" s="24"/>
      <c r="J279" s="8"/>
      <c r="K279" s="24"/>
      <c r="L279" s="8"/>
      <c r="M279" s="8"/>
    </row>
    <row r="280" spans="1:13" ht="16.2">
      <c r="A280" s="56"/>
      <c r="B280" s="387"/>
      <c r="C280" s="19"/>
      <c r="D280" s="19"/>
      <c r="E280" s="6"/>
      <c r="F280" s="8"/>
      <c r="G280" s="8"/>
      <c r="H280" s="8"/>
      <c r="I280" s="24"/>
      <c r="J280" s="8"/>
      <c r="K280" s="24"/>
      <c r="L280" s="8"/>
      <c r="M280" s="8"/>
    </row>
    <row r="281" spans="1:13" ht="16.2">
      <c r="A281" s="56"/>
      <c r="B281" s="387"/>
      <c r="C281" s="19"/>
      <c r="D281" s="19"/>
      <c r="E281" s="6"/>
      <c r="F281" s="8"/>
      <c r="G281" s="8"/>
      <c r="H281" s="8"/>
      <c r="I281" s="24"/>
      <c r="J281" s="8"/>
      <c r="K281" s="24"/>
      <c r="L281" s="8"/>
      <c r="M281" s="8"/>
    </row>
    <row r="282" spans="1:13" ht="16.2">
      <c r="A282" s="56"/>
      <c r="B282" s="387"/>
      <c r="C282" s="19"/>
      <c r="D282" s="19"/>
      <c r="E282" s="6"/>
      <c r="F282" s="8"/>
      <c r="G282" s="8"/>
      <c r="H282" s="8"/>
      <c r="I282" s="24"/>
      <c r="J282" s="8"/>
      <c r="K282" s="24"/>
      <c r="L282" s="8"/>
      <c r="M282" s="8"/>
    </row>
    <row r="283" spans="1:13" ht="16.2">
      <c r="A283" s="56"/>
      <c r="B283" s="387"/>
      <c r="C283" s="19"/>
      <c r="D283" s="19"/>
      <c r="E283" s="6"/>
      <c r="F283" s="8"/>
      <c r="G283" s="8"/>
      <c r="H283" s="8"/>
      <c r="I283" s="24"/>
      <c r="J283" s="8"/>
      <c r="K283" s="24"/>
      <c r="L283" s="8"/>
      <c r="M283" s="8"/>
    </row>
    <row r="284" spans="1:13" ht="16.2">
      <c r="A284" s="56"/>
      <c r="B284" s="387"/>
      <c r="C284" s="19"/>
      <c r="D284" s="19"/>
      <c r="E284" s="6"/>
      <c r="F284" s="8"/>
      <c r="G284" s="8"/>
      <c r="H284" s="8"/>
      <c r="I284" s="24"/>
      <c r="J284" s="8"/>
      <c r="K284" s="24"/>
      <c r="L284" s="8"/>
      <c r="M284" s="8"/>
    </row>
    <row r="285" spans="1:13" ht="16.2">
      <c r="A285" s="56"/>
      <c r="B285" s="387"/>
      <c r="C285" s="19"/>
      <c r="D285" s="19"/>
      <c r="E285" s="6"/>
      <c r="F285" s="8"/>
      <c r="G285" s="8"/>
      <c r="H285" s="8"/>
      <c r="I285" s="24"/>
      <c r="J285" s="8"/>
      <c r="K285" s="24"/>
      <c r="L285" s="8"/>
      <c r="M285" s="8"/>
    </row>
    <row r="286" spans="1:13" ht="16.2">
      <c r="A286" s="56"/>
      <c r="B286" s="387"/>
      <c r="C286" s="19"/>
      <c r="D286" s="19"/>
      <c r="E286" s="6"/>
      <c r="F286" s="8"/>
      <c r="G286" s="8"/>
      <c r="H286" s="8"/>
      <c r="I286" s="24"/>
      <c r="J286" s="8"/>
      <c r="K286" s="24"/>
      <c r="L286" s="8"/>
      <c r="M286" s="8"/>
    </row>
    <row r="287" spans="1:13" ht="16.2">
      <c r="A287" s="56"/>
      <c r="B287" s="387"/>
      <c r="C287" s="19"/>
      <c r="D287" s="19"/>
      <c r="E287" s="6"/>
      <c r="F287" s="8"/>
      <c r="G287" s="8"/>
      <c r="H287" s="8"/>
      <c r="I287" s="24"/>
      <c r="J287" s="8"/>
      <c r="K287" s="24"/>
      <c r="L287" s="8"/>
      <c r="M287" s="8"/>
    </row>
    <row r="288" spans="1:13" ht="16.2">
      <c r="A288" s="56"/>
      <c r="B288" s="387"/>
      <c r="C288" s="19"/>
      <c r="D288" s="19"/>
      <c r="E288" s="6"/>
      <c r="F288" s="8"/>
      <c r="G288" s="8"/>
      <c r="H288" s="8"/>
      <c r="I288" s="24"/>
      <c r="J288" s="8"/>
      <c r="K288" s="24"/>
      <c r="L288" s="8"/>
      <c r="M288" s="8"/>
    </row>
    <row r="289" spans="1:13" ht="16.2">
      <c r="A289" s="56"/>
      <c r="B289" s="387"/>
      <c r="C289" s="19"/>
      <c r="D289" s="19"/>
      <c r="E289" s="6"/>
      <c r="F289" s="8"/>
      <c r="G289" s="8"/>
      <c r="H289" s="8"/>
      <c r="I289" s="24"/>
      <c r="J289" s="8"/>
      <c r="K289" s="24"/>
      <c r="L289" s="8"/>
      <c r="M289" s="8"/>
    </row>
    <row r="290" spans="1:13" ht="16.2">
      <c r="A290" s="56"/>
      <c r="B290" s="387"/>
      <c r="C290" s="19"/>
      <c r="D290" s="19"/>
      <c r="E290" s="6"/>
      <c r="F290" s="8"/>
      <c r="G290" s="8"/>
      <c r="H290" s="8"/>
      <c r="I290" s="24"/>
      <c r="J290" s="8"/>
      <c r="K290" s="24"/>
      <c r="L290" s="8"/>
      <c r="M290" s="8"/>
    </row>
    <row r="291" spans="1:13" ht="16.2">
      <c r="A291" s="56"/>
      <c r="B291" s="387"/>
      <c r="C291" s="19"/>
      <c r="D291" s="19"/>
      <c r="E291" s="6"/>
      <c r="F291" s="8"/>
      <c r="G291" s="8"/>
      <c r="H291" s="8"/>
      <c r="I291" s="24"/>
      <c r="J291" s="8"/>
      <c r="K291" s="24"/>
      <c r="L291" s="8"/>
      <c r="M291" s="8"/>
    </row>
    <row r="292" spans="1:13" ht="16.2">
      <c r="A292" s="56"/>
      <c r="B292" s="387"/>
      <c r="C292" s="19"/>
      <c r="D292" s="19"/>
      <c r="E292" s="6"/>
      <c r="F292" s="8"/>
      <c r="G292" s="8"/>
      <c r="H292" s="8"/>
      <c r="I292" s="24"/>
      <c r="J292" s="8"/>
      <c r="K292" s="24"/>
      <c r="L292" s="8"/>
      <c r="M292" s="8"/>
    </row>
    <row r="293" spans="1:13" ht="16.2">
      <c r="A293" s="56"/>
      <c r="B293" s="387"/>
      <c r="C293" s="19"/>
      <c r="D293" s="19"/>
      <c r="E293" s="6"/>
      <c r="F293" s="8"/>
      <c r="G293" s="8"/>
      <c r="H293" s="8"/>
      <c r="I293" s="24"/>
      <c r="J293" s="8"/>
      <c r="K293" s="24"/>
      <c r="L293" s="8"/>
      <c r="M293" s="8"/>
    </row>
    <row r="294" spans="1:13" ht="16.2">
      <c r="A294" s="56"/>
      <c r="B294" s="387"/>
      <c r="C294" s="19"/>
      <c r="D294" s="19"/>
      <c r="E294" s="6"/>
      <c r="F294" s="8"/>
      <c r="G294" s="8"/>
      <c r="H294" s="8"/>
      <c r="I294" s="24"/>
      <c r="J294" s="8"/>
      <c r="K294" s="24"/>
      <c r="L294" s="8"/>
      <c r="M294" s="8"/>
    </row>
    <row r="295" spans="1:13" ht="16.2">
      <c r="A295" s="56"/>
      <c r="B295" s="387"/>
      <c r="C295" s="19"/>
      <c r="D295" s="19"/>
      <c r="E295" s="6"/>
      <c r="F295" s="8"/>
      <c r="G295" s="8"/>
      <c r="H295" s="8"/>
      <c r="I295" s="24"/>
      <c r="J295" s="8"/>
      <c r="K295" s="24"/>
      <c r="L295" s="8"/>
      <c r="M295" s="8"/>
    </row>
    <row r="296" spans="1:13" ht="16.2">
      <c r="A296" s="56"/>
      <c r="B296" s="387"/>
      <c r="C296" s="19"/>
      <c r="D296" s="19"/>
      <c r="E296" s="6"/>
      <c r="F296" s="8"/>
      <c r="G296" s="8"/>
      <c r="H296" s="8"/>
      <c r="I296" s="24"/>
      <c r="J296" s="8"/>
      <c r="K296" s="24"/>
      <c r="L296" s="8"/>
      <c r="M296" s="8"/>
    </row>
    <row r="297" spans="1:13" ht="16.2">
      <c r="A297" s="56"/>
      <c r="B297" s="387"/>
      <c r="C297" s="19"/>
      <c r="D297" s="19"/>
      <c r="E297" s="6"/>
      <c r="F297" s="8"/>
      <c r="G297" s="8"/>
      <c r="H297" s="8"/>
      <c r="I297" s="24"/>
      <c r="J297" s="8"/>
      <c r="K297" s="24"/>
      <c r="L297" s="8"/>
      <c r="M297" s="8"/>
    </row>
    <row r="298" spans="1:13" ht="16.2">
      <c r="A298" s="56"/>
      <c r="B298" s="387"/>
      <c r="C298" s="19"/>
      <c r="D298" s="19"/>
      <c r="E298" s="6"/>
      <c r="F298" s="8"/>
      <c r="G298" s="8"/>
      <c r="H298" s="8"/>
      <c r="I298" s="24"/>
      <c r="J298" s="8"/>
      <c r="K298" s="24"/>
      <c r="L298" s="8"/>
      <c r="M298" s="8"/>
    </row>
    <row r="299" spans="1:13" ht="16.2">
      <c r="A299" s="56"/>
      <c r="B299" s="387"/>
      <c r="C299" s="19"/>
      <c r="D299" s="19"/>
      <c r="E299" s="6"/>
      <c r="F299" s="8"/>
      <c r="G299" s="8"/>
      <c r="H299" s="8"/>
      <c r="I299" s="24"/>
      <c r="J299" s="8"/>
      <c r="K299" s="24"/>
      <c r="L299" s="8"/>
      <c r="M299" s="8"/>
    </row>
    <row r="300" spans="1:13" ht="16.2">
      <c r="A300" s="56"/>
      <c r="B300" s="387"/>
      <c r="C300" s="19"/>
      <c r="D300" s="19"/>
      <c r="E300" s="6"/>
      <c r="F300" s="8"/>
      <c r="G300" s="8"/>
      <c r="H300" s="8"/>
      <c r="I300" s="24"/>
      <c r="J300" s="8"/>
      <c r="K300" s="24"/>
      <c r="L300" s="8"/>
      <c r="M300" s="8"/>
    </row>
    <row r="301" spans="1:13" ht="16.2">
      <c r="A301" s="56"/>
      <c r="B301" s="387"/>
      <c r="C301" s="19"/>
      <c r="D301" s="19"/>
      <c r="E301" s="6"/>
      <c r="F301" s="8"/>
      <c r="G301" s="8"/>
      <c r="H301" s="8"/>
      <c r="I301" s="24"/>
      <c r="J301" s="8"/>
      <c r="K301" s="24"/>
      <c r="L301" s="8"/>
      <c r="M301" s="8"/>
    </row>
    <row r="302" spans="1:13" ht="16.2">
      <c r="A302" s="56"/>
      <c r="B302" s="387"/>
      <c r="C302" s="19"/>
      <c r="D302" s="19"/>
      <c r="E302" s="6"/>
      <c r="F302" s="8"/>
      <c r="G302" s="8"/>
      <c r="H302" s="8"/>
      <c r="I302" s="24"/>
      <c r="J302" s="8"/>
      <c r="K302" s="24"/>
      <c r="L302" s="8"/>
      <c r="M302" s="8"/>
    </row>
    <row r="303" spans="1:13" ht="16.2">
      <c r="A303" s="56"/>
      <c r="B303" s="387"/>
      <c r="C303" s="19"/>
      <c r="D303" s="19"/>
      <c r="E303" s="6"/>
      <c r="F303" s="8"/>
      <c r="G303" s="8"/>
      <c r="H303" s="8"/>
      <c r="I303" s="24"/>
      <c r="J303" s="8"/>
      <c r="K303" s="24"/>
      <c r="L303" s="8"/>
      <c r="M303" s="8"/>
    </row>
    <row r="304" spans="1:13" ht="16.2">
      <c r="A304" s="56"/>
      <c r="B304" s="387"/>
      <c r="C304" s="19"/>
      <c r="D304" s="19"/>
      <c r="E304" s="6"/>
      <c r="F304" s="8"/>
      <c r="G304" s="8"/>
      <c r="H304" s="8"/>
      <c r="I304" s="24"/>
      <c r="J304" s="8"/>
      <c r="K304" s="24"/>
      <c r="L304" s="8"/>
      <c r="M304" s="8"/>
    </row>
    <row r="305" spans="1:13" ht="16.2">
      <c r="A305" s="56"/>
      <c r="B305" s="387"/>
      <c r="C305" s="19"/>
      <c r="D305" s="19"/>
      <c r="E305" s="6"/>
      <c r="F305" s="8"/>
      <c r="G305" s="8"/>
      <c r="H305" s="8"/>
      <c r="I305" s="24"/>
      <c r="J305" s="8"/>
      <c r="K305" s="24"/>
      <c r="L305" s="8"/>
      <c r="M305" s="8"/>
    </row>
    <row r="306" spans="1:13" ht="16.2">
      <c r="A306" s="56"/>
      <c r="B306" s="387"/>
      <c r="C306" s="19"/>
      <c r="D306" s="19"/>
      <c r="E306" s="6"/>
      <c r="F306" s="8"/>
      <c r="G306" s="8"/>
      <c r="H306" s="8"/>
      <c r="I306" s="24"/>
      <c r="J306" s="8"/>
      <c r="K306" s="24"/>
      <c r="L306" s="8"/>
      <c r="M306" s="8"/>
    </row>
    <row r="307" spans="1:13" ht="16.2">
      <c r="A307" s="56"/>
      <c r="B307" s="387"/>
      <c r="C307" s="19"/>
      <c r="D307" s="19"/>
      <c r="E307" s="6"/>
      <c r="F307" s="8"/>
      <c r="G307" s="8"/>
      <c r="H307" s="8"/>
      <c r="I307" s="24"/>
      <c r="J307" s="8"/>
      <c r="K307" s="24"/>
      <c r="L307" s="8"/>
      <c r="M307" s="8"/>
    </row>
    <row r="308" spans="1:13" ht="16.2">
      <c r="A308" s="56"/>
      <c r="B308" s="387"/>
      <c r="C308" s="19"/>
      <c r="D308" s="19"/>
      <c r="E308" s="6"/>
      <c r="F308" s="8"/>
      <c r="G308" s="8"/>
      <c r="H308" s="8"/>
      <c r="I308" s="24"/>
      <c r="J308" s="8"/>
      <c r="K308" s="24"/>
      <c r="L308" s="8"/>
      <c r="M308" s="8"/>
    </row>
    <row r="309" spans="1:13" ht="16.2">
      <c r="A309" s="56"/>
      <c r="B309" s="387"/>
      <c r="C309" s="19"/>
      <c r="D309" s="19"/>
      <c r="E309" s="6"/>
      <c r="F309" s="8"/>
      <c r="G309" s="8"/>
      <c r="H309" s="8"/>
      <c r="I309" s="24"/>
      <c r="J309" s="8"/>
      <c r="K309" s="24"/>
      <c r="L309" s="8"/>
      <c r="M309" s="8"/>
    </row>
    <row r="310" spans="1:13" ht="16.2">
      <c r="A310" s="56"/>
      <c r="B310" s="387"/>
      <c r="C310" s="19"/>
      <c r="D310" s="19"/>
      <c r="E310" s="6"/>
      <c r="F310" s="8"/>
      <c r="G310" s="8"/>
      <c r="H310" s="8"/>
      <c r="I310" s="24"/>
      <c r="J310" s="8"/>
      <c r="K310" s="24"/>
      <c r="L310" s="8"/>
      <c r="M310" s="8"/>
    </row>
    <row r="311" spans="1:13" ht="16.2">
      <c r="A311" s="56"/>
      <c r="B311" s="387"/>
      <c r="C311" s="19"/>
      <c r="D311" s="19"/>
      <c r="E311" s="6"/>
      <c r="F311" s="8"/>
      <c r="G311" s="8"/>
      <c r="H311" s="8"/>
      <c r="I311" s="24"/>
      <c r="J311" s="8"/>
      <c r="K311" s="24"/>
      <c r="L311" s="8"/>
      <c r="M311" s="8"/>
    </row>
    <row r="312" spans="1:13" ht="16.2">
      <c r="A312" s="56"/>
      <c r="B312" s="387"/>
      <c r="C312" s="19"/>
      <c r="D312" s="19"/>
      <c r="E312" s="6"/>
      <c r="F312" s="8"/>
      <c r="G312" s="8"/>
      <c r="H312" s="8"/>
      <c r="I312" s="24"/>
      <c r="J312" s="8"/>
      <c r="K312" s="24"/>
      <c r="L312" s="8"/>
      <c r="M312" s="8"/>
    </row>
    <row r="313" spans="1:13" ht="16.2">
      <c r="A313" s="56"/>
      <c r="B313" s="387"/>
      <c r="C313" s="19"/>
      <c r="D313" s="19"/>
      <c r="E313" s="6"/>
      <c r="F313" s="8"/>
      <c r="G313" s="8"/>
      <c r="H313" s="8"/>
      <c r="I313" s="24"/>
      <c r="J313" s="8"/>
      <c r="K313" s="24"/>
      <c r="L313" s="8"/>
      <c r="M313" s="8"/>
    </row>
    <row r="314" spans="1:13" ht="16.2">
      <c r="A314" s="56"/>
      <c r="B314" s="387"/>
      <c r="C314" s="19"/>
      <c r="D314" s="19"/>
      <c r="E314" s="6"/>
      <c r="F314" s="8"/>
      <c r="G314" s="8"/>
      <c r="H314" s="8"/>
      <c r="I314" s="24"/>
      <c r="J314" s="8"/>
      <c r="K314" s="24"/>
      <c r="L314" s="8"/>
      <c r="M314" s="8"/>
    </row>
    <row r="315" spans="1:13" ht="16.2">
      <c r="A315" s="56"/>
      <c r="B315" s="387"/>
      <c r="C315" s="19"/>
      <c r="D315" s="19"/>
      <c r="E315" s="6"/>
      <c r="F315" s="8"/>
      <c r="G315" s="8"/>
      <c r="H315" s="8"/>
      <c r="I315" s="24"/>
      <c r="J315" s="8"/>
      <c r="K315" s="24"/>
      <c r="L315" s="8"/>
      <c r="M315" s="8"/>
    </row>
    <row r="316" spans="1:13" ht="16.2">
      <c r="A316" s="56"/>
      <c r="B316" s="387"/>
      <c r="C316" s="19"/>
      <c r="D316" s="19"/>
      <c r="E316" s="6"/>
      <c r="F316" s="8"/>
      <c r="G316" s="8"/>
      <c r="H316" s="8"/>
      <c r="I316" s="24"/>
      <c r="J316" s="8"/>
      <c r="K316" s="24"/>
      <c r="L316" s="8"/>
      <c r="M316" s="8"/>
    </row>
    <row r="317" spans="1:13" ht="16.2">
      <c r="A317" s="56"/>
      <c r="B317" s="387"/>
      <c r="C317" s="19"/>
      <c r="D317" s="19"/>
      <c r="E317" s="6"/>
      <c r="F317" s="8"/>
      <c r="G317" s="8"/>
      <c r="H317" s="8"/>
      <c r="I317" s="24"/>
      <c r="J317" s="8"/>
      <c r="K317" s="24"/>
      <c r="L317" s="8"/>
      <c r="M317" s="8"/>
    </row>
    <row r="318" spans="1:13" ht="16.2">
      <c r="A318" s="56"/>
      <c r="B318" s="387"/>
      <c r="C318" s="19"/>
      <c r="D318" s="19"/>
      <c r="E318" s="6"/>
      <c r="F318" s="8"/>
      <c r="G318" s="8"/>
      <c r="H318" s="8"/>
      <c r="I318" s="24"/>
      <c r="J318" s="8"/>
      <c r="K318" s="24"/>
      <c r="L318" s="8"/>
      <c r="M318" s="8"/>
    </row>
    <row r="319" spans="1:13" ht="16.2">
      <c r="A319" s="56"/>
      <c r="B319" s="387"/>
      <c r="C319" s="19"/>
      <c r="D319" s="19"/>
      <c r="E319" s="6"/>
      <c r="F319" s="8"/>
      <c r="G319" s="8"/>
      <c r="H319" s="8"/>
      <c r="I319" s="24"/>
      <c r="J319" s="8"/>
      <c r="K319" s="24"/>
      <c r="L319" s="8"/>
      <c r="M319" s="8"/>
    </row>
    <row r="320" spans="1:13" ht="16.2">
      <c r="A320" s="56"/>
      <c r="B320" s="387"/>
      <c r="C320" s="19"/>
      <c r="D320" s="19"/>
      <c r="E320" s="6"/>
      <c r="F320" s="8"/>
      <c r="G320" s="8"/>
      <c r="H320" s="8"/>
      <c r="I320" s="24"/>
      <c r="J320" s="8"/>
      <c r="K320" s="24"/>
      <c r="L320" s="8"/>
      <c r="M320" s="8"/>
    </row>
    <row r="321" spans="1:13" ht="16.2">
      <c r="A321" s="56"/>
      <c r="B321" s="387"/>
      <c r="C321" s="19"/>
      <c r="D321" s="19"/>
      <c r="E321" s="6"/>
      <c r="F321" s="8"/>
      <c r="G321" s="8"/>
      <c r="H321" s="8"/>
      <c r="I321" s="24"/>
      <c r="J321" s="8"/>
      <c r="K321" s="24"/>
      <c r="L321" s="8"/>
      <c r="M321" s="8"/>
    </row>
    <row r="322" spans="1:13" ht="16.2">
      <c r="A322" s="56"/>
      <c r="B322" s="387"/>
      <c r="C322" s="19"/>
      <c r="D322" s="19"/>
      <c r="E322" s="6"/>
      <c r="F322" s="8"/>
      <c r="G322" s="8"/>
      <c r="H322" s="8"/>
      <c r="I322" s="24"/>
      <c r="J322" s="8"/>
      <c r="K322" s="24"/>
      <c r="L322" s="8"/>
      <c r="M322" s="8"/>
    </row>
    <row r="323" spans="1:13" ht="16.2">
      <c r="A323" s="56"/>
      <c r="B323" s="387"/>
      <c r="C323" s="19"/>
      <c r="D323" s="19"/>
      <c r="E323" s="6"/>
      <c r="F323" s="8"/>
      <c r="G323" s="8"/>
      <c r="H323" s="8"/>
      <c r="I323" s="24"/>
      <c r="J323" s="8"/>
      <c r="K323" s="24"/>
      <c r="L323" s="8"/>
      <c r="M323" s="8"/>
    </row>
    <row r="324" spans="1:13" ht="16.2">
      <c r="A324" s="56"/>
      <c r="B324" s="387"/>
      <c r="C324" s="19"/>
      <c r="D324" s="19"/>
      <c r="E324" s="6"/>
      <c r="F324" s="8"/>
      <c r="G324" s="8"/>
      <c r="H324" s="8"/>
      <c r="I324" s="24"/>
      <c r="J324" s="8"/>
      <c r="K324" s="24"/>
      <c r="L324" s="8"/>
      <c r="M324" s="8"/>
    </row>
    <row r="325" spans="1:13" ht="16.2">
      <c r="A325" s="56"/>
      <c r="B325" s="387"/>
      <c r="C325" s="19"/>
      <c r="D325" s="19"/>
      <c r="E325" s="6"/>
      <c r="F325" s="8"/>
      <c r="G325" s="8"/>
      <c r="H325" s="8"/>
      <c r="I325" s="24"/>
      <c r="J325" s="8"/>
      <c r="K325" s="24"/>
      <c r="L325" s="8"/>
      <c r="M325" s="8"/>
    </row>
    <row r="326" spans="1:13" ht="16.2">
      <c r="A326" s="56"/>
      <c r="B326" s="387"/>
      <c r="C326" s="19"/>
      <c r="D326" s="19"/>
      <c r="E326" s="6"/>
      <c r="F326" s="8"/>
      <c r="G326" s="8"/>
      <c r="H326" s="8"/>
      <c r="I326" s="24"/>
      <c r="J326" s="8"/>
      <c r="K326" s="24"/>
      <c r="L326" s="8"/>
      <c r="M326" s="8"/>
    </row>
    <row r="327" spans="1:13" ht="16.2">
      <c r="A327" s="56"/>
      <c r="B327" s="387"/>
      <c r="C327" s="19"/>
      <c r="D327" s="19"/>
      <c r="E327" s="6"/>
      <c r="F327" s="8"/>
      <c r="G327" s="8"/>
      <c r="H327" s="8"/>
      <c r="I327" s="24"/>
      <c r="J327" s="8"/>
      <c r="K327" s="24"/>
      <c r="L327" s="8"/>
      <c r="M327" s="8"/>
    </row>
    <row r="328" spans="1:13" ht="16.2">
      <c r="A328" s="56"/>
      <c r="B328" s="387"/>
      <c r="C328" s="19"/>
      <c r="D328" s="19"/>
      <c r="E328" s="6"/>
      <c r="F328" s="8"/>
      <c r="G328" s="8"/>
      <c r="H328" s="8"/>
      <c r="I328" s="24"/>
      <c r="J328" s="8"/>
      <c r="K328" s="24"/>
      <c r="L328" s="8"/>
      <c r="M328" s="8"/>
    </row>
    <row r="329" spans="1:13" ht="16.2">
      <c r="A329" s="56"/>
      <c r="B329" s="387"/>
      <c r="C329" s="19"/>
      <c r="D329" s="19"/>
      <c r="E329" s="6"/>
      <c r="F329" s="8"/>
      <c r="G329" s="8"/>
      <c r="H329" s="8"/>
      <c r="I329" s="24"/>
      <c r="J329" s="8"/>
      <c r="K329" s="24"/>
      <c r="L329" s="8"/>
      <c r="M329" s="8"/>
    </row>
    <row r="330" spans="1:13" ht="16.2">
      <c r="A330" s="56"/>
      <c r="B330" s="387"/>
      <c r="C330" s="19"/>
      <c r="D330" s="19"/>
      <c r="E330" s="6"/>
      <c r="F330" s="8"/>
      <c r="G330" s="8"/>
      <c r="H330" s="8"/>
      <c r="I330" s="24"/>
      <c r="J330" s="8"/>
      <c r="K330" s="24"/>
      <c r="L330" s="8"/>
      <c r="M330" s="8"/>
    </row>
    <row r="331" spans="1:13" ht="16.2">
      <c r="A331" s="56"/>
      <c r="B331" s="387"/>
      <c r="C331" s="19"/>
      <c r="D331" s="19"/>
      <c r="E331" s="6"/>
      <c r="F331" s="8"/>
      <c r="G331" s="8"/>
      <c r="H331" s="8"/>
      <c r="I331" s="24"/>
      <c r="J331" s="8"/>
      <c r="K331" s="24"/>
      <c r="L331" s="8"/>
      <c r="M331" s="8"/>
    </row>
    <row r="332" spans="1:13" ht="16.2">
      <c r="A332" s="56"/>
      <c r="B332" s="387"/>
      <c r="C332" s="19"/>
      <c r="D332" s="19"/>
      <c r="E332" s="6"/>
      <c r="F332" s="8"/>
      <c r="G332" s="8"/>
      <c r="H332" s="8"/>
      <c r="I332" s="24"/>
      <c r="J332" s="8"/>
      <c r="K332" s="24"/>
      <c r="L332" s="8"/>
      <c r="M332" s="8"/>
    </row>
    <row r="333" spans="1:13" ht="16.2">
      <c r="A333" s="56"/>
      <c r="B333" s="387"/>
      <c r="C333" s="19"/>
      <c r="D333" s="19"/>
      <c r="E333" s="6"/>
      <c r="F333" s="8"/>
      <c r="G333" s="8"/>
      <c r="H333" s="8"/>
      <c r="I333" s="24"/>
      <c r="J333" s="8"/>
      <c r="K333" s="24"/>
      <c r="L333" s="8"/>
      <c r="M333" s="8"/>
    </row>
    <row r="334" spans="1:13" ht="16.2">
      <c r="A334" s="56"/>
      <c r="B334" s="387"/>
      <c r="C334" s="19"/>
      <c r="D334" s="19"/>
      <c r="E334" s="6"/>
      <c r="F334" s="8"/>
      <c r="G334" s="8"/>
      <c r="H334" s="8"/>
      <c r="I334" s="24"/>
      <c r="J334" s="8"/>
      <c r="K334" s="24"/>
      <c r="L334" s="8"/>
      <c r="M334" s="8"/>
    </row>
    <row r="335" spans="1:13" ht="16.2">
      <c r="A335" s="56"/>
      <c r="B335" s="387"/>
      <c r="C335" s="19"/>
      <c r="D335" s="19"/>
      <c r="E335" s="6"/>
      <c r="F335" s="8"/>
      <c r="G335" s="8"/>
      <c r="H335" s="8"/>
      <c r="I335" s="24"/>
      <c r="J335" s="8"/>
      <c r="K335" s="24"/>
      <c r="L335" s="8"/>
      <c r="M335" s="8"/>
    </row>
    <row r="336" spans="1:13" ht="16.2">
      <c r="A336" s="56"/>
      <c r="B336" s="387"/>
      <c r="C336" s="19"/>
      <c r="D336" s="19"/>
      <c r="E336" s="6"/>
      <c r="F336" s="8"/>
      <c r="G336" s="8"/>
      <c r="H336" s="8"/>
      <c r="I336" s="24"/>
      <c r="J336" s="8"/>
      <c r="K336" s="24"/>
      <c r="L336" s="8"/>
      <c r="M336" s="8"/>
    </row>
    <row r="337" spans="1:13" ht="16.2">
      <c r="A337" s="56"/>
      <c r="B337" s="387"/>
      <c r="C337" s="19"/>
      <c r="D337" s="19"/>
      <c r="E337" s="6"/>
      <c r="F337" s="8"/>
      <c r="G337" s="8"/>
      <c r="H337" s="8"/>
      <c r="I337" s="24"/>
      <c r="J337" s="8"/>
      <c r="K337" s="24"/>
      <c r="L337" s="8"/>
      <c r="M337" s="8"/>
    </row>
    <row r="338" spans="1:13" ht="16.2">
      <c r="A338" s="56"/>
      <c r="B338" s="387"/>
      <c r="C338" s="19"/>
      <c r="D338" s="19"/>
      <c r="E338" s="6"/>
      <c r="F338" s="8"/>
      <c r="G338" s="8"/>
      <c r="H338" s="8"/>
      <c r="I338" s="24"/>
      <c r="J338" s="8"/>
      <c r="K338" s="24"/>
      <c r="L338" s="8"/>
      <c r="M338" s="8"/>
    </row>
    <row r="339" spans="1:13" ht="16.2">
      <c r="A339" s="56"/>
      <c r="B339" s="387"/>
      <c r="C339" s="19"/>
      <c r="D339" s="19"/>
      <c r="E339" s="6"/>
      <c r="F339" s="8"/>
      <c r="G339" s="8"/>
      <c r="H339" s="8"/>
      <c r="I339" s="24"/>
      <c r="J339" s="8"/>
      <c r="K339" s="24"/>
      <c r="L339" s="8"/>
      <c r="M339" s="8"/>
    </row>
    <row r="340" spans="1:13" ht="16.2">
      <c r="A340" s="56"/>
      <c r="B340" s="387"/>
      <c r="C340" s="19"/>
      <c r="D340" s="19"/>
      <c r="E340" s="6"/>
      <c r="F340" s="8"/>
      <c r="G340" s="8"/>
      <c r="H340" s="8"/>
      <c r="I340" s="24"/>
      <c r="J340" s="8"/>
      <c r="K340" s="24"/>
      <c r="L340" s="8"/>
      <c r="M340" s="8"/>
    </row>
    <row r="341" spans="1:13" ht="16.2">
      <c r="A341" s="56"/>
      <c r="B341" s="387"/>
      <c r="C341" s="19"/>
      <c r="D341" s="19"/>
      <c r="E341" s="6"/>
      <c r="F341" s="8"/>
      <c r="G341" s="8"/>
      <c r="H341" s="8"/>
      <c r="I341" s="24"/>
      <c r="J341" s="8"/>
      <c r="K341" s="24"/>
      <c r="L341" s="8"/>
      <c r="M341" s="8"/>
    </row>
    <row r="342" spans="1:13" ht="16.2">
      <c r="A342" s="56"/>
      <c r="B342" s="387"/>
      <c r="C342" s="19"/>
      <c r="D342" s="19"/>
      <c r="E342" s="6"/>
      <c r="F342" s="8"/>
      <c r="G342" s="8"/>
      <c r="H342" s="8"/>
      <c r="I342" s="24"/>
      <c r="J342" s="8"/>
      <c r="K342" s="24"/>
      <c r="L342" s="8"/>
      <c r="M342" s="8"/>
    </row>
    <row r="343" spans="1:13" ht="16.2">
      <c r="A343" s="56"/>
      <c r="B343" s="387"/>
      <c r="C343" s="19"/>
      <c r="D343" s="19"/>
      <c r="E343" s="6"/>
      <c r="F343" s="8"/>
      <c r="G343" s="8"/>
      <c r="H343" s="8"/>
      <c r="I343" s="24"/>
      <c r="J343" s="8"/>
      <c r="K343" s="24"/>
      <c r="L343" s="8"/>
      <c r="M343" s="8"/>
    </row>
    <row r="344" spans="1:13" ht="16.2">
      <c r="A344" s="56"/>
      <c r="B344" s="387"/>
      <c r="C344" s="19"/>
      <c r="D344" s="19"/>
      <c r="E344" s="6"/>
      <c r="F344" s="8"/>
      <c r="G344" s="8"/>
      <c r="H344" s="8"/>
      <c r="I344" s="24"/>
      <c r="J344" s="8"/>
      <c r="K344" s="24"/>
      <c r="L344" s="8"/>
      <c r="M344" s="8"/>
    </row>
    <row r="345" spans="1:13" ht="16.2">
      <c r="A345" s="56"/>
      <c r="B345" s="387"/>
      <c r="C345" s="19"/>
      <c r="D345" s="19"/>
      <c r="E345" s="6"/>
      <c r="F345" s="8"/>
      <c r="G345" s="8"/>
      <c r="H345" s="8"/>
      <c r="I345" s="24"/>
      <c r="J345" s="8"/>
      <c r="K345" s="24"/>
      <c r="L345" s="8"/>
      <c r="M345" s="8"/>
    </row>
    <row r="346" spans="1:13" ht="16.2">
      <c r="A346" s="56"/>
      <c r="B346" s="387"/>
      <c r="C346" s="19"/>
      <c r="D346" s="19"/>
      <c r="E346" s="6"/>
      <c r="F346" s="8"/>
      <c r="G346" s="8"/>
      <c r="H346" s="8"/>
      <c r="I346" s="24"/>
      <c r="J346" s="8"/>
      <c r="K346" s="24"/>
      <c r="L346" s="8"/>
      <c r="M346" s="8"/>
    </row>
    <row r="347" spans="1:13" ht="16.2">
      <c r="A347" s="56"/>
      <c r="B347" s="387"/>
      <c r="C347" s="19"/>
      <c r="D347" s="19"/>
      <c r="E347" s="6"/>
      <c r="F347" s="8"/>
      <c r="G347" s="8"/>
      <c r="H347" s="8"/>
      <c r="I347" s="24"/>
      <c r="J347" s="8"/>
      <c r="K347" s="24"/>
      <c r="L347" s="8"/>
      <c r="M347" s="8"/>
    </row>
    <row r="348" spans="1:13" ht="16.2">
      <c r="A348" s="56"/>
      <c r="B348" s="387"/>
      <c r="C348" s="19"/>
      <c r="D348" s="19"/>
      <c r="E348" s="6"/>
      <c r="F348" s="8"/>
      <c r="G348" s="8"/>
      <c r="H348" s="8"/>
      <c r="I348" s="24"/>
      <c r="J348" s="8"/>
      <c r="K348" s="24"/>
      <c r="L348" s="8"/>
      <c r="M348" s="8"/>
    </row>
    <row r="349" spans="1:13" ht="16.2">
      <c r="A349" s="56"/>
      <c r="B349" s="387"/>
      <c r="C349" s="19"/>
      <c r="D349" s="19"/>
      <c r="E349" s="6"/>
      <c r="F349" s="8"/>
      <c r="G349" s="8"/>
      <c r="H349" s="8"/>
      <c r="I349" s="24"/>
      <c r="J349" s="8"/>
      <c r="K349" s="24"/>
      <c r="L349" s="8"/>
      <c r="M349" s="8"/>
    </row>
    <row r="350" spans="1:13" ht="16.2">
      <c r="A350" s="56"/>
      <c r="B350" s="387"/>
      <c r="C350" s="19"/>
      <c r="D350" s="19"/>
      <c r="E350" s="6"/>
      <c r="F350" s="8"/>
      <c r="G350" s="8"/>
      <c r="H350" s="8"/>
      <c r="I350" s="24"/>
      <c r="J350" s="8"/>
      <c r="K350" s="24"/>
      <c r="L350" s="8"/>
      <c r="M350" s="8"/>
    </row>
    <row r="351" spans="1:13" ht="16.2">
      <c r="A351" s="56"/>
      <c r="B351" s="387"/>
      <c r="C351" s="19"/>
      <c r="D351" s="19"/>
      <c r="E351" s="6"/>
      <c r="F351" s="8"/>
      <c r="G351" s="8"/>
      <c r="H351" s="8"/>
      <c r="I351" s="24"/>
      <c r="J351" s="8"/>
      <c r="K351" s="24"/>
      <c r="L351" s="8"/>
      <c r="M351" s="8"/>
    </row>
    <row r="352" spans="1:13" ht="16.2">
      <c r="A352" s="56"/>
      <c r="B352" s="387"/>
      <c r="C352" s="19"/>
      <c r="D352" s="19"/>
      <c r="E352" s="6"/>
      <c r="F352" s="8"/>
      <c r="G352" s="8"/>
      <c r="H352" s="8"/>
      <c r="I352" s="24"/>
      <c r="J352" s="8"/>
      <c r="K352" s="24"/>
      <c r="L352" s="8"/>
      <c r="M352" s="8"/>
    </row>
    <row r="353" spans="1:13" ht="16.2">
      <c r="A353" s="56"/>
      <c r="B353" s="387"/>
      <c r="C353" s="19"/>
      <c r="D353" s="19"/>
      <c r="E353" s="6"/>
      <c r="F353" s="8"/>
      <c r="G353" s="8"/>
      <c r="H353" s="8"/>
      <c r="I353" s="24"/>
      <c r="J353" s="8"/>
      <c r="K353" s="24"/>
      <c r="L353" s="8"/>
      <c r="M353" s="8"/>
    </row>
    <row r="354" spans="1:13" ht="16.2">
      <c r="A354" s="56"/>
      <c r="B354" s="387"/>
      <c r="C354" s="19"/>
      <c r="D354" s="19"/>
      <c r="E354" s="6"/>
      <c r="F354" s="8"/>
      <c r="G354" s="8"/>
      <c r="H354" s="8"/>
      <c r="I354" s="24"/>
      <c r="J354" s="8"/>
      <c r="K354" s="24"/>
      <c r="L354" s="8"/>
      <c r="M354" s="8"/>
    </row>
    <row r="355" spans="1:13" ht="16.2">
      <c r="A355" s="56"/>
      <c r="B355" s="387"/>
      <c r="C355" s="19"/>
      <c r="D355" s="19"/>
      <c r="E355" s="6"/>
      <c r="F355" s="8"/>
      <c r="G355" s="8"/>
      <c r="H355" s="8"/>
      <c r="I355" s="24"/>
      <c r="J355" s="8"/>
      <c r="K355" s="24"/>
      <c r="L355" s="8"/>
      <c r="M355" s="8"/>
    </row>
    <row r="356" spans="1:13" ht="16.2">
      <c r="A356" s="56"/>
      <c r="B356" s="387"/>
      <c r="C356" s="19"/>
      <c r="D356" s="19"/>
      <c r="E356" s="6"/>
      <c r="F356" s="8"/>
      <c r="G356" s="8"/>
      <c r="H356" s="8"/>
      <c r="I356" s="24"/>
      <c r="J356" s="8"/>
      <c r="K356" s="24"/>
      <c r="L356" s="8"/>
      <c r="M356" s="8"/>
    </row>
    <row r="357" spans="1:13" ht="16.2">
      <c r="A357" s="56"/>
      <c r="B357" s="387"/>
      <c r="C357" s="19"/>
      <c r="D357" s="19"/>
      <c r="E357" s="6"/>
      <c r="F357" s="8"/>
      <c r="G357" s="8"/>
      <c r="H357" s="8"/>
      <c r="I357" s="24"/>
      <c r="J357" s="8"/>
      <c r="K357" s="24"/>
      <c r="L357" s="8"/>
      <c r="M357" s="8"/>
    </row>
    <row r="358" spans="1:13" ht="16.2">
      <c r="A358" s="56"/>
      <c r="B358" s="387"/>
      <c r="C358" s="19"/>
      <c r="D358" s="19"/>
      <c r="E358" s="6"/>
      <c r="F358" s="8"/>
      <c r="G358" s="8"/>
      <c r="H358" s="8"/>
      <c r="I358" s="24"/>
      <c r="J358" s="8"/>
      <c r="K358" s="24"/>
      <c r="L358" s="8"/>
      <c r="M358" s="8"/>
    </row>
    <row r="359" spans="1:13" ht="16.2">
      <c r="A359" s="56"/>
      <c r="B359" s="387"/>
      <c r="C359" s="19"/>
      <c r="D359" s="19"/>
      <c r="E359" s="6"/>
      <c r="F359" s="8"/>
      <c r="G359" s="8"/>
      <c r="H359" s="8"/>
      <c r="I359" s="24"/>
      <c r="J359" s="8"/>
      <c r="K359" s="24"/>
      <c r="L359" s="8"/>
      <c r="M359" s="8"/>
    </row>
    <row r="360" spans="1:13" ht="16.2">
      <c r="A360" s="56"/>
      <c r="B360" s="387"/>
      <c r="C360" s="19"/>
      <c r="D360" s="19"/>
      <c r="E360" s="6"/>
      <c r="F360" s="8"/>
      <c r="G360" s="8"/>
      <c r="H360" s="8"/>
      <c r="I360" s="24"/>
      <c r="J360" s="8"/>
      <c r="K360" s="24"/>
      <c r="L360" s="8"/>
      <c r="M360" s="8"/>
    </row>
    <row r="361" spans="1:13" ht="16.2">
      <c r="A361" s="56"/>
      <c r="B361" s="387"/>
      <c r="C361" s="19"/>
      <c r="D361" s="19"/>
      <c r="E361" s="6"/>
      <c r="F361" s="8"/>
      <c r="G361" s="8"/>
      <c r="H361" s="8"/>
      <c r="I361" s="24"/>
      <c r="J361" s="8"/>
      <c r="K361" s="24"/>
      <c r="L361" s="8"/>
      <c r="M361" s="8"/>
    </row>
    <row r="362" spans="1:13" ht="16.2">
      <c r="A362" s="56"/>
      <c r="B362" s="387"/>
      <c r="C362" s="19"/>
      <c r="D362" s="19"/>
      <c r="E362" s="6"/>
      <c r="F362" s="8"/>
      <c r="G362" s="8"/>
      <c r="H362" s="8"/>
      <c r="I362" s="24"/>
      <c r="J362" s="8"/>
      <c r="K362" s="24"/>
      <c r="L362" s="8"/>
      <c r="M362" s="8"/>
    </row>
    <row r="363" spans="1:13" ht="16.2">
      <c r="A363" s="56"/>
      <c r="B363" s="387"/>
      <c r="C363" s="19"/>
      <c r="D363" s="19"/>
      <c r="E363" s="6"/>
      <c r="F363" s="8"/>
      <c r="G363" s="8"/>
      <c r="H363" s="8"/>
      <c r="I363" s="24"/>
      <c r="J363" s="8"/>
      <c r="K363" s="24"/>
      <c r="L363" s="8"/>
      <c r="M363" s="8"/>
    </row>
    <row r="364" spans="1:13" ht="16.2">
      <c r="A364" s="56"/>
      <c r="B364" s="387"/>
      <c r="C364" s="19"/>
      <c r="D364" s="19"/>
      <c r="E364" s="6"/>
      <c r="F364" s="8"/>
      <c r="G364" s="8"/>
      <c r="H364" s="8"/>
      <c r="I364" s="24"/>
      <c r="J364" s="8"/>
      <c r="K364" s="24"/>
      <c r="L364" s="8"/>
      <c r="M364" s="8"/>
    </row>
    <row r="365" spans="1:13" ht="16.2">
      <c r="A365" s="56"/>
      <c r="B365" s="387"/>
      <c r="C365" s="19"/>
      <c r="D365" s="19"/>
      <c r="E365" s="6"/>
      <c r="F365" s="8"/>
      <c r="G365" s="8"/>
      <c r="H365" s="8"/>
      <c r="I365" s="24"/>
      <c r="J365" s="8"/>
      <c r="K365" s="24"/>
      <c r="L365" s="8"/>
      <c r="M365" s="8"/>
    </row>
    <row r="366" spans="1:13" ht="16.2">
      <c r="A366" s="56"/>
      <c r="B366" s="387"/>
      <c r="C366" s="19"/>
      <c r="D366" s="19"/>
      <c r="E366" s="6"/>
      <c r="F366" s="8"/>
      <c r="G366" s="8"/>
      <c r="H366" s="8"/>
      <c r="I366" s="24"/>
      <c r="J366" s="8"/>
      <c r="K366" s="24"/>
      <c r="L366" s="8"/>
      <c r="M366" s="8"/>
    </row>
    <row r="367" spans="1:13" ht="16.2">
      <c r="A367" s="56"/>
      <c r="B367" s="387"/>
      <c r="C367" s="19"/>
      <c r="D367" s="19"/>
      <c r="E367" s="6"/>
      <c r="F367" s="8"/>
      <c r="G367" s="8"/>
      <c r="H367" s="8"/>
      <c r="I367" s="24"/>
      <c r="J367" s="8"/>
      <c r="K367" s="24"/>
      <c r="L367" s="8"/>
      <c r="M367" s="8"/>
    </row>
    <row r="368" spans="1:13" ht="16.2">
      <c r="A368" s="56"/>
      <c r="B368" s="387"/>
      <c r="C368" s="19"/>
      <c r="D368" s="19"/>
      <c r="E368" s="6"/>
      <c r="F368" s="8"/>
      <c r="G368" s="8"/>
      <c r="H368" s="8"/>
      <c r="I368" s="24"/>
      <c r="J368" s="8"/>
      <c r="K368" s="24"/>
      <c r="L368" s="8"/>
      <c r="M368" s="8"/>
    </row>
    <row r="369" spans="1:13" ht="16.2">
      <c r="A369" s="56"/>
      <c r="B369" s="387"/>
      <c r="C369" s="19"/>
      <c r="D369" s="19"/>
      <c r="E369" s="6"/>
      <c r="F369" s="8"/>
      <c r="G369" s="8"/>
      <c r="H369" s="8"/>
      <c r="I369" s="24"/>
      <c r="J369" s="8"/>
      <c r="K369" s="24"/>
      <c r="L369" s="8"/>
      <c r="M369" s="8"/>
    </row>
    <row r="370" spans="1:13" ht="16.2">
      <c r="A370" s="56"/>
      <c r="B370" s="387"/>
      <c r="C370" s="19"/>
      <c r="D370" s="19"/>
      <c r="E370" s="6"/>
      <c r="F370" s="8"/>
      <c r="G370" s="8"/>
      <c r="H370" s="8"/>
      <c r="I370" s="24"/>
      <c r="J370" s="8"/>
      <c r="K370" s="24"/>
      <c r="L370" s="8"/>
      <c r="M370" s="8"/>
    </row>
    <row r="371" spans="1:13" ht="16.2">
      <c r="A371" s="56"/>
      <c r="B371" s="387"/>
      <c r="C371" s="19"/>
      <c r="D371" s="19"/>
      <c r="E371" s="6"/>
      <c r="F371" s="8"/>
      <c r="G371" s="8"/>
      <c r="H371" s="8"/>
      <c r="I371" s="24"/>
      <c r="J371" s="8"/>
      <c r="K371" s="24"/>
      <c r="L371" s="8"/>
      <c r="M371" s="8"/>
    </row>
    <row r="372" spans="1:13" ht="16.2">
      <c r="A372" s="56"/>
      <c r="B372" s="387"/>
      <c r="C372" s="19"/>
      <c r="D372" s="19"/>
      <c r="E372" s="6"/>
      <c r="F372" s="8"/>
      <c r="G372" s="8"/>
      <c r="H372" s="8"/>
      <c r="I372" s="24"/>
      <c r="J372" s="8"/>
      <c r="K372" s="24"/>
      <c r="L372" s="8"/>
      <c r="M372" s="8"/>
    </row>
    <row r="373" spans="1:13" ht="16.2">
      <c r="A373" s="56"/>
      <c r="B373" s="387"/>
      <c r="C373" s="19"/>
      <c r="D373" s="19"/>
      <c r="E373" s="6"/>
      <c r="F373" s="8"/>
      <c r="G373" s="8"/>
      <c r="H373" s="8"/>
      <c r="I373" s="24"/>
      <c r="J373" s="8"/>
      <c r="K373" s="24"/>
      <c r="L373" s="8"/>
      <c r="M373" s="8"/>
    </row>
    <row r="374" spans="1:13" ht="16.2">
      <c r="A374" s="56"/>
      <c r="B374" s="387"/>
      <c r="C374" s="19"/>
      <c r="D374" s="19"/>
      <c r="E374" s="6"/>
      <c r="F374" s="8"/>
      <c r="G374" s="8"/>
      <c r="H374" s="8"/>
      <c r="I374" s="24"/>
      <c r="J374" s="8"/>
      <c r="K374" s="24"/>
      <c r="L374" s="8"/>
      <c r="M374" s="8"/>
    </row>
    <row r="375" spans="1:13" ht="16.2">
      <c r="A375" s="56"/>
      <c r="B375" s="387"/>
      <c r="C375" s="19"/>
      <c r="D375" s="19"/>
      <c r="E375" s="6"/>
      <c r="F375" s="8"/>
      <c r="G375" s="8"/>
      <c r="H375" s="8"/>
      <c r="I375" s="24"/>
      <c r="J375" s="8"/>
      <c r="K375" s="24"/>
      <c r="L375" s="8"/>
      <c r="M375" s="8"/>
    </row>
    <row r="376" spans="1:13" ht="16.2">
      <c r="A376" s="56"/>
      <c r="B376" s="387"/>
      <c r="C376" s="19"/>
      <c r="D376" s="19"/>
      <c r="E376" s="6"/>
      <c r="F376" s="8"/>
      <c r="G376" s="8"/>
      <c r="H376" s="8"/>
      <c r="I376" s="24"/>
      <c r="J376" s="8"/>
      <c r="K376" s="24"/>
      <c r="L376" s="8"/>
      <c r="M376" s="8"/>
    </row>
    <row r="377" spans="1:13" ht="16.2">
      <c r="A377" s="56"/>
      <c r="B377" s="387"/>
      <c r="C377" s="19"/>
      <c r="D377" s="19"/>
      <c r="E377" s="6"/>
      <c r="F377" s="8"/>
      <c r="G377" s="8"/>
      <c r="H377" s="8"/>
      <c r="I377" s="24"/>
      <c r="J377" s="8"/>
      <c r="K377" s="24"/>
      <c r="L377" s="8"/>
      <c r="M377" s="8"/>
    </row>
    <row r="378" spans="1:13" ht="16.2">
      <c r="A378" s="56"/>
      <c r="B378" s="387"/>
      <c r="C378" s="19"/>
      <c r="D378" s="19"/>
      <c r="E378" s="6"/>
      <c r="F378" s="8"/>
      <c r="G378" s="8"/>
      <c r="H378" s="8"/>
      <c r="I378" s="24"/>
      <c r="J378" s="8"/>
      <c r="K378" s="24"/>
      <c r="L378" s="8"/>
      <c r="M378" s="8"/>
    </row>
    <row r="379" spans="1:13" ht="16.2">
      <c r="A379" s="56"/>
      <c r="B379" s="387"/>
      <c r="C379" s="19"/>
      <c r="D379" s="19"/>
      <c r="E379" s="6"/>
      <c r="F379" s="8"/>
      <c r="G379" s="8"/>
      <c r="H379" s="8"/>
      <c r="I379" s="24"/>
      <c r="J379" s="8"/>
      <c r="K379" s="24"/>
      <c r="L379" s="8"/>
      <c r="M379" s="8"/>
    </row>
    <row r="380" spans="1:13" ht="16.2">
      <c r="A380" s="56"/>
      <c r="B380" s="387"/>
      <c r="C380" s="19"/>
      <c r="D380" s="19"/>
      <c r="E380" s="6"/>
      <c r="F380" s="8"/>
      <c r="G380" s="8"/>
      <c r="H380" s="8"/>
      <c r="I380" s="24"/>
      <c r="J380" s="8"/>
      <c r="K380" s="24"/>
      <c r="L380" s="8"/>
      <c r="M380" s="8"/>
    </row>
    <row r="381" spans="1:13" ht="16.2">
      <c r="A381" s="56"/>
      <c r="B381" s="387"/>
      <c r="C381" s="19"/>
      <c r="D381" s="19"/>
      <c r="E381" s="6"/>
      <c r="F381" s="8"/>
      <c r="G381" s="8"/>
      <c r="H381" s="8"/>
      <c r="I381" s="24"/>
      <c r="J381" s="8"/>
      <c r="K381" s="24"/>
      <c r="L381" s="8"/>
      <c r="M381" s="8"/>
    </row>
    <row r="382" spans="1:13" ht="16.2">
      <c r="A382" s="56"/>
      <c r="B382" s="387"/>
      <c r="C382" s="19"/>
      <c r="D382" s="19"/>
      <c r="E382" s="6"/>
      <c r="F382" s="8"/>
      <c r="G382" s="8"/>
      <c r="H382" s="8"/>
      <c r="I382" s="24"/>
      <c r="J382" s="8"/>
      <c r="K382" s="24"/>
      <c r="L382" s="8"/>
      <c r="M382" s="8"/>
    </row>
    <row r="383" spans="1:13" ht="16.2">
      <c r="A383" s="56"/>
      <c r="B383" s="387"/>
      <c r="C383" s="19"/>
      <c r="D383" s="19"/>
      <c r="E383" s="6"/>
      <c r="F383" s="8"/>
      <c r="G383" s="8"/>
      <c r="H383" s="8"/>
      <c r="I383" s="24"/>
      <c r="J383" s="8"/>
      <c r="K383" s="24"/>
      <c r="L383" s="8"/>
      <c r="M383" s="8"/>
    </row>
    <row r="384" spans="1:13" ht="16.2">
      <c r="A384" s="56"/>
      <c r="B384" s="387"/>
      <c r="C384" s="19"/>
      <c r="D384" s="19"/>
      <c r="E384" s="6"/>
      <c r="F384" s="8"/>
      <c r="G384" s="8"/>
      <c r="H384" s="8"/>
      <c r="I384" s="24"/>
      <c r="J384" s="8"/>
      <c r="K384" s="24"/>
      <c r="L384" s="8"/>
      <c r="M384" s="8"/>
    </row>
    <row r="385" spans="1:13" ht="16.2">
      <c r="A385" s="56"/>
      <c r="B385" s="387"/>
      <c r="C385" s="19"/>
      <c r="D385" s="19"/>
      <c r="E385" s="6"/>
      <c r="F385" s="8"/>
      <c r="G385" s="8"/>
      <c r="H385" s="8"/>
      <c r="I385" s="24"/>
      <c r="J385" s="8"/>
      <c r="K385" s="24"/>
      <c r="L385" s="8"/>
      <c r="M385" s="8"/>
    </row>
    <row r="386" spans="1:13" ht="16.2">
      <c r="A386" s="56"/>
      <c r="B386" s="387"/>
      <c r="C386" s="19"/>
      <c r="D386" s="19"/>
      <c r="E386" s="6"/>
      <c r="F386" s="8"/>
      <c r="G386" s="8"/>
      <c r="H386" s="8"/>
      <c r="I386" s="24"/>
      <c r="J386" s="8"/>
      <c r="K386" s="24"/>
      <c r="L386" s="8"/>
      <c r="M386" s="8"/>
    </row>
    <row r="387" spans="1:13" ht="16.2">
      <c r="A387" s="56"/>
      <c r="B387" s="387"/>
      <c r="C387" s="19"/>
      <c r="D387" s="19"/>
      <c r="E387" s="6"/>
      <c r="F387" s="8"/>
      <c r="G387" s="8"/>
      <c r="H387" s="8"/>
      <c r="I387" s="24"/>
      <c r="J387" s="8"/>
      <c r="K387" s="24"/>
      <c r="L387" s="8"/>
      <c r="M387" s="8"/>
    </row>
    <row r="388" spans="1:13" ht="16.2">
      <c r="A388" s="56"/>
      <c r="B388" s="387"/>
      <c r="C388" s="19"/>
      <c r="D388" s="19"/>
      <c r="E388" s="6"/>
      <c r="F388" s="8"/>
      <c r="G388" s="8"/>
      <c r="H388" s="8"/>
      <c r="I388" s="24"/>
      <c r="J388" s="8"/>
      <c r="K388" s="24"/>
      <c r="L388" s="8"/>
      <c r="M388" s="8"/>
    </row>
    <row r="389" spans="1:13" ht="16.2">
      <c r="A389" s="56"/>
      <c r="B389" s="387"/>
      <c r="C389" s="19"/>
      <c r="D389" s="19"/>
      <c r="E389" s="6"/>
      <c r="F389" s="8"/>
      <c r="G389" s="8"/>
      <c r="H389" s="8"/>
      <c r="I389" s="24"/>
      <c r="J389" s="8"/>
      <c r="K389" s="24"/>
      <c r="L389" s="8"/>
      <c r="M389" s="8"/>
    </row>
    <row r="390" spans="1:13" ht="16.2">
      <c r="A390" s="56"/>
      <c r="B390" s="387"/>
      <c r="C390" s="19"/>
      <c r="D390" s="19"/>
      <c r="E390" s="6"/>
      <c r="F390" s="8"/>
      <c r="G390" s="8"/>
      <c r="H390" s="8"/>
      <c r="I390" s="24"/>
      <c r="J390" s="8"/>
      <c r="K390" s="24"/>
      <c r="L390" s="8"/>
      <c r="M390" s="8"/>
    </row>
    <row r="391" spans="1:13" ht="16.2">
      <c r="A391" s="56"/>
      <c r="B391" s="387"/>
      <c r="C391" s="19"/>
      <c r="D391" s="19"/>
      <c r="E391" s="6"/>
      <c r="F391" s="8"/>
      <c r="G391" s="8"/>
      <c r="H391" s="8"/>
      <c r="I391" s="24"/>
      <c r="J391" s="8"/>
      <c r="K391" s="24"/>
      <c r="L391" s="8"/>
      <c r="M391" s="8"/>
    </row>
    <row r="392" spans="1:13" ht="16.2">
      <c r="A392" s="56"/>
      <c r="B392" s="387"/>
      <c r="C392" s="19"/>
      <c r="D392" s="19"/>
      <c r="E392" s="6"/>
      <c r="F392" s="8"/>
      <c r="G392" s="8"/>
      <c r="H392" s="8"/>
      <c r="I392" s="24"/>
      <c r="J392" s="8"/>
      <c r="K392" s="24"/>
      <c r="L392" s="8"/>
      <c r="M392" s="8"/>
    </row>
    <row r="393" spans="1:13" ht="16.2">
      <c r="A393" s="56"/>
      <c r="B393" s="387"/>
      <c r="C393" s="19"/>
      <c r="D393" s="19"/>
      <c r="E393" s="6"/>
      <c r="F393" s="8"/>
      <c r="G393" s="8"/>
      <c r="H393" s="8"/>
      <c r="I393" s="24"/>
      <c r="J393" s="8"/>
      <c r="K393" s="24"/>
      <c r="L393" s="8"/>
      <c r="M393" s="8"/>
    </row>
    <row r="394" spans="1:13" ht="16.2">
      <c r="A394" s="56"/>
      <c r="B394" s="387"/>
      <c r="C394" s="19"/>
      <c r="D394" s="19"/>
      <c r="E394" s="6"/>
      <c r="F394" s="8"/>
      <c r="G394" s="8"/>
      <c r="H394" s="8"/>
      <c r="I394" s="24"/>
      <c r="J394" s="8"/>
      <c r="K394" s="24"/>
      <c r="L394" s="8"/>
      <c r="M394" s="8"/>
    </row>
    <row r="395" spans="1:13" ht="16.2">
      <c r="A395" s="56"/>
      <c r="B395" s="387"/>
      <c r="C395" s="19"/>
      <c r="D395" s="19"/>
      <c r="E395" s="6"/>
      <c r="F395" s="8"/>
      <c r="G395" s="8"/>
      <c r="H395" s="8"/>
      <c r="I395" s="24"/>
      <c r="J395" s="8"/>
      <c r="K395" s="24"/>
      <c r="L395" s="8"/>
      <c r="M395" s="8"/>
    </row>
    <row r="396" spans="1:13" ht="16.2">
      <c r="A396" s="56"/>
      <c r="B396" s="387"/>
      <c r="C396" s="19"/>
      <c r="D396" s="19"/>
      <c r="E396" s="6"/>
      <c r="F396" s="8"/>
      <c r="G396" s="8"/>
      <c r="H396" s="8"/>
      <c r="I396" s="24"/>
      <c r="J396" s="8"/>
      <c r="K396" s="24"/>
      <c r="L396" s="8"/>
      <c r="M396" s="8"/>
    </row>
    <row r="397" spans="1:13" ht="16.2">
      <c r="A397" s="56"/>
      <c r="B397" s="387"/>
      <c r="C397" s="19"/>
      <c r="D397" s="19"/>
      <c r="E397" s="6"/>
      <c r="F397" s="8"/>
      <c r="G397" s="8"/>
      <c r="H397" s="8"/>
      <c r="I397" s="24"/>
      <c r="J397" s="8"/>
      <c r="K397" s="24"/>
      <c r="L397" s="8"/>
      <c r="M397" s="8"/>
    </row>
    <row r="398" spans="1:13" ht="16.2">
      <c r="A398" s="56"/>
      <c r="B398" s="387"/>
      <c r="C398" s="19"/>
      <c r="D398" s="19"/>
      <c r="E398" s="6"/>
      <c r="F398" s="8"/>
      <c r="G398" s="8"/>
      <c r="H398" s="8"/>
      <c r="I398" s="24"/>
      <c r="J398" s="8"/>
      <c r="K398" s="24"/>
      <c r="L398" s="8"/>
      <c r="M398" s="8"/>
    </row>
    <row r="399" spans="1:13" ht="16.2">
      <c r="A399" s="56"/>
      <c r="B399" s="387"/>
      <c r="C399" s="19"/>
      <c r="D399" s="19"/>
      <c r="E399" s="6"/>
      <c r="F399" s="8"/>
      <c r="G399" s="8"/>
      <c r="H399" s="8"/>
      <c r="I399" s="24"/>
      <c r="J399" s="8"/>
      <c r="K399" s="24"/>
      <c r="L399" s="8"/>
      <c r="M399" s="8"/>
    </row>
    <row r="400" spans="1:13" ht="16.2">
      <c r="A400" s="56"/>
      <c r="B400" s="387"/>
      <c r="C400" s="19"/>
      <c r="D400" s="19"/>
      <c r="E400" s="6"/>
      <c r="F400" s="8"/>
      <c r="G400" s="8"/>
      <c r="H400" s="8"/>
      <c r="I400" s="24"/>
      <c r="J400" s="8"/>
      <c r="K400" s="24"/>
      <c r="L400" s="8"/>
      <c r="M400" s="8"/>
    </row>
    <row r="401" spans="1:13" ht="16.2">
      <c r="A401" s="56"/>
      <c r="B401" s="387"/>
      <c r="C401" s="19"/>
      <c r="D401" s="19"/>
      <c r="E401" s="6"/>
      <c r="F401" s="8"/>
      <c r="G401" s="8"/>
      <c r="H401" s="8"/>
      <c r="I401" s="24"/>
      <c r="J401" s="8"/>
      <c r="K401" s="24"/>
      <c r="L401" s="8"/>
      <c r="M401" s="8"/>
    </row>
    <row r="402" spans="1:13" ht="16.2">
      <c r="A402" s="56"/>
      <c r="B402" s="387"/>
      <c r="C402" s="19"/>
      <c r="D402" s="19"/>
      <c r="E402" s="6"/>
      <c r="F402" s="8"/>
      <c r="G402" s="8"/>
      <c r="H402" s="8"/>
      <c r="I402" s="24"/>
      <c r="J402" s="8"/>
      <c r="K402" s="24"/>
      <c r="L402" s="8"/>
      <c r="M402" s="8"/>
    </row>
    <row r="403" spans="1:13" ht="16.2">
      <c r="A403" s="56"/>
      <c r="B403" s="387"/>
      <c r="C403" s="19"/>
      <c r="D403" s="19"/>
      <c r="E403" s="6"/>
      <c r="F403" s="8"/>
      <c r="G403" s="8"/>
      <c r="H403" s="8"/>
      <c r="I403" s="24"/>
      <c r="J403" s="8"/>
      <c r="K403" s="24"/>
      <c r="L403" s="8"/>
      <c r="M403" s="8"/>
    </row>
    <row r="404" spans="1:13" ht="16.2">
      <c r="A404" s="56"/>
      <c r="B404" s="387"/>
      <c r="C404" s="19"/>
      <c r="D404" s="19"/>
      <c r="E404" s="6"/>
      <c r="F404" s="8"/>
      <c r="G404" s="8"/>
      <c r="H404" s="8"/>
      <c r="I404" s="24"/>
      <c r="J404" s="8"/>
      <c r="K404" s="24"/>
      <c r="L404" s="8"/>
      <c r="M404" s="8"/>
    </row>
    <row r="405" spans="1:13" ht="16.2">
      <c r="A405" s="56"/>
      <c r="B405" s="387"/>
      <c r="C405" s="19"/>
      <c r="D405" s="19"/>
      <c r="E405" s="6"/>
      <c r="F405" s="8"/>
      <c r="G405" s="8"/>
      <c r="H405" s="8"/>
      <c r="I405" s="24"/>
      <c r="J405" s="8"/>
      <c r="K405" s="24"/>
      <c r="L405" s="8"/>
      <c r="M405" s="8"/>
    </row>
  </sheetData>
  <autoFilter ref="C10:M37"/>
  <mergeCells count="13">
    <mergeCell ref="A1:L1"/>
    <mergeCell ref="A3:L3"/>
    <mergeCell ref="A5:L5"/>
    <mergeCell ref="M7:M8"/>
    <mergeCell ref="A7:A8"/>
    <mergeCell ref="B7:B8"/>
    <mergeCell ref="D7:D8"/>
    <mergeCell ref="I7:J7"/>
    <mergeCell ref="K7:L7"/>
    <mergeCell ref="C7:C8"/>
    <mergeCell ref="F7:F8"/>
    <mergeCell ref="E7:E8"/>
    <mergeCell ref="G7:H7"/>
  </mergeCells>
  <printOptions horizontalCentered="1"/>
  <pageMargins left="0" right="0" top="0.4" bottom="0.39370078740157499" header="0.43307086614173201" footer="0.196850393700787"/>
  <pageSetup paperSize="9" scale="58" orientation="landscape" cellComments="asDisplayed" useFirstPageNumber="1" r:id="rId1"/>
  <headerFooter alignWithMargins="0">
    <oddFooter>&amp;RPage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71"/>
  <sheetViews>
    <sheetView view="pageBreakPreview" topLeftCell="A34" zoomScale="90" zoomScaleNormal="100" zoomScaleSheetLayoutView="90" workbookViewId="0">
      <selection activeCell="J43" sqref="J43"/>
    </sheetView>
  </sheetViews>
  <sheetFormatPr defaultRowHeight="15"/>
  <cols>
    <col min="1" max="1" width="3.88671875" style="78" customWidth="1"/>
    <col min="2" max="2" width="8.88671875" style="332" hidden="1" customWidth="1"/>
    <col min="3" max="3" width="45.6640625" style="53" customWidth="1"/>
    <col min="4" max="4" width="8.6640625" style="53" customWidth="1"/>
    <col min="5" max="5" width="8.6640625" style="657" customWidth="1"/>
    <col min="6" max="6" width="8.6640625" style="35" customWidth="1"/>
    <col min="7" max="8" width="12.6640625" style="35" customWidth="1"/>
    <col min="9" max="9" width="12.6640625" style="658" customWidth="1"/>
    <col min="10" max="10" width="12.6640625" style="35" customWidth="1"/>
    <col min="11" max="11" width="12.6640625" style="658" customWidth="1"/>
    <col min="12" max="12" width="12.6640625" style="35" customWidth="1"/>
    <col min="13" max="13" width="14.6640625" style="115" customWidth="1"/>
  </cols>
  <sheetData>
    <row r="1" spans="1:16" s="124" customFormat="1" ht="69" customHeight="1">
      <c r="A1" s="752" t="str">
        <f>თავფურცელ!A10</f>
        <v>ქ.ბათუმი, ბარცხანა. ბენზინგასამართი სადგურის შენობის და ტერიტორიის სარეკონსტრუქციო სამუშაოები</v>
      </c>
      <c r="B1" s="752"/>
      <c r="C1" s="752"/>
      <c r="D1" s="752"/>
      <c r="E1" s="752"/>
      <c r="F1" s="752"/>
      <c r="G1" s="752"/>
      <c r="H1" s="752"/>
      <c r="I1" s="752"/>
      <c r="J1" s="752"/>
      <c r="K1" s="752"/>
      <c r="L1" s="752"/>
      <c r="M1" s="664"/>
    </row>
    <row r="2" spans="1:16" s="349" customFormat="1" ht="4.95" customHeight="1">
      <c r="A2" s="347"/>
      <c r="B2" s="348"/>
      <c r="E2" s="672"/>
      <c r="F2" s="665"/>
      <c r="G2" s="665"/>
      <c r="H2" s="665"/>
      <c r="I2" s="665"/>
      <c r="J2" s="665"/>
      <c r="K2" s="665"/>
      <c r="L2" s="665"/>
      <c r="M2" s="665"/>
    </row>
    <row r="3" spans="1:16" s="125" customFormat="1" ht="18" customHeight="1">
      <c r="A3" s="753" t="s">
        <v>43</v>
      </c>
      <c r="B3" s="753"/>
      <c r="C3" s="753"/>
      <c r="D3" s="753"/>
      <c r="E3" s="753"/>
      <c r="F3" s="753"/>
      <c r="G3" s="753"/>
      <c r="H3" s="753"/>
      <c r="I3" s="753"/>
      <c r="J3" s="753"/>
      <c r="K3" s="753"/>
      <c r="L3" s="753"/>
      <c r="M3" s="666"/>
      <c r="N3" s="117"/>
      <c r="O3" s="118"/>
      <c r="P3" s="118"/>
    </row>
    <row r="4" spans="1:16" s="349" customFormat="1" ht="4.95" customHeight="1">
      <c r="A4" s="347"/>
      <c r="B4" s="348"/>
      <c r="E4" s="672"/>
      <c r="F4" s="665"/>
      <c r="G4" s="665"/>
      <c r="H4" s="665"/>
      <c r="I4" s="665"/>
      <c r="J4" s="665"/>
      <c r="K4" s="665"/>
      <c r="L4" s="665"/>
      <c r="M4" s="665"/>
    </row>
    <row r="5" spans="1:16" s="125" customFormat="1" ht="18" customHeight="1">
      <c r="A5" s="753" t="s">
        <v>189</v>
      </c>
      <c r="B5" s="753"/>
      <c r="C5" s="753"/>
      <c r="D5" s="753"/>
      <c r="E5" s="753"/>
      <c r="F5" s="753"/>
      <c r="G5" s="753"/>
      <c r="H5" s="753"/>
      <c r="I5" s="753"/>
      <c r="J5" s="753"/>
      <c r="K5" s="753"/>
      <c r="L5" s="753"/>
      <c r="M5" s="666"/>
      <c r="N5" s="117"/>
      <c r="O5" s="118"/>
      <c r="P5" s="118"/>
    </row>
    <row r="6" spans="1:16" s="355" customFormat="1" ht="19.95" customHeight="1" thickBot="1">
      <c r="A6" s="352"/>
      <c r="B6" s="386"/>
      <c r="C6" s="353"/>
      <c r="D6" s="353"/>
      <c r="E6" s="673"/>
      <c r="F6" s="667"/>
      <c r="G6" s="667"/>
      <c r="H6" s="667"/>
      <c r="I6" s="668"/>
      <c r="J6" s="667"/>
      <c r="K6" s="668"/>
      <c r="L6" s="667"/>
      <c r="M6" s="667"/>
    </row>
    <row r="7" spans="1:16" s="58" customFormat="1" ht="54" customHeight="1">
      <c r="A7" s="754" t="s">
        <v>1</v>
      </c>
      <c r="B7" s="746" t="s">
        <v>143</v>
      </c>
      <c r="C7" s="748" t="s">
        <v>171</v>
      </c>
      <c r="D7" s="742" t="s">
        <v>0</v>
      </c>
      <c r="E7" s="757" t="s">
        <v>327</v>
      </c>
      <c r="F7" s="759" t="s">
        <v>328</v>
      </c>
      <c r="G7" s="759" t="s">
        <v>329</v>
      </c>
      <c r="H7" s="759"/>
      <c r="I7" s="759" t="s">
        <v>330</v>
      </c>
      <c r="J7" s="759"/>
      <c r="K7" s="759" t="s">
        <v>331</v>
      </c>
      <c r="L7" s="759"/>
      <c r="M7" s="761" t="s">
        <v>332</v>
      </c>
    </row>
    <row r="8" spans="1:16" s="58" customFormat="1" ht="30" customHeight="1">
      <c r="A8" s="755"/>
      <c r="B8" s="747"/>
      <c r="C8" s="749"/>
      <c r="D8" s="743"/>
      <c r="E8" s="758"/>
      <c r="F8" s="760"/>
      <c r="G8" s="669" t="s">
        <v>333</v>
      </c>
      <c r="H8" s="670" t="s">
        <v>334</v>
      </c>
      <c r="I8" s="669" t="s">
        <v>333</v>
      </c>
      <c r="J8" s="670" t="s">
        <v>334</v>
      </c>
      <c r="K8" s="669" t="s">
        <v>333</v>
      </c>
      <c r="L8" s="670" t="s">
        <v>334</v>
      </c>
      <c r="M8" s="762"/>
      <c r="N8" s="59"/>
    </row>
    <row r="9" spans="1:16" s="175" customFormat="1" ht="18" customHeight="1">
      <c r="A9" s="294">
        <v>1</v>
      </c>
      <c r="B9" s="328">
        <v>2</v>
      </c>
      <c r="C9" s="173">
        <v>3</v>
      </c>
      <c r="D9" s="173">
        <v>4</v>
      </c>
      <c r="E9" s="643">
        <v>5</v>
      </c>
      <c r="F9" s="671">
        <v>6</v>
      </c>
      <c r="G9" s="671">
        <v>7</v>
      </c>
      <c r="H9" s="671">
        <v>8</v>
      </c>
      <c r="I9" s="671">
        <v>9</v>
      </c>
      <c r="J9" s="671">
        <v>10</v>
      </c>
      <c r="K9" s="671">
        <v>11</v>
      </c>
      <c r="L9" s="671">
        <v>12</v>
      </c>
      <c r="M9" s="671">
        <v>13</v>
      </c>
    </row>
    <row r="10" spans="1:16" s="165" customFormat="1" ht="18" customHeight="1">
      <c r="A10" s="280"/>
      <c r="B10" s="314"/>
      <c r="C10" s="472" t="s">
        <v>21</v>
      </c>
      <c r="D10" s="281"/>
      <c r="E10" s="610"/>
      <c r="F10" s="638"/>
      <c r="G10" s="639"/>
      <c r="H10" s="639"/>
      <c r="I10" s="639"/>
      <c r="J10" s="639"/>
      <c r="K10" s="639"/>
      <c r="L10" s="639"/>
      <c r="M10" s="639"/>
    </row>
    <row r="11" spans="1:16" s="165" customFormat="1" ht="24" customHeight="1">
      <c r="A11" s="32">
        <v>1</v>
      </c>
      <c r="B11" s="251" t="s">
        <v>37</v>
      </c>
      <c r="C11" s="44" t="s">
        <v>262</v>
      </c>
      <c r="D11" s="127" t="s">
        <v>7</v>
      </c>
      <c r="E11" s="644"/>
      <c r="F11" s="445">
        <f>SUM(F13:F13)</f>
        <v>1</v>
      </c>
      <c r="G11" s="401"/>
      <c r="H11" s="401"/>
      <c r="I11" s="401"/>
      <c r="J11" s="401"/>
      <c r="K11" s="401"/>
      <c r="L11" s="401"/>
      <c r="M11" s="401"/>
    </row>
    <row r="12" spans="1:16" s="165" customFormat="1" ht="18.75" customHeight="1">
      <c r="A12" s="32"/>
      <c r="B12" s="251"/>
      <c r="C12" s="45" t="s">
        <v>8</v>
      </c>
      <c r="D12" s="30" t="str">
        <f>D11</f>
        <v>cali</v>
      </c>
      <c r="E12" s="605">
        <v>1</v>
      </c>
      <c r="F12" s="401">
        <f>F11*E12</f>
        <v>1</v>
      </c>
      <c r="G12" s="401"/>
      <c r="H12" s="401"/>
      <c r="I12" s="401">
        <v>0</v>
      </c>
      <c r="J12" s="401">
        <f>I12*F12</f>
        <v>0</v>
      </c>
      <c r="K12" s="401"/>
      <c r="L12" s="401"/>
      <c r="M12" s="401">
        <f t="shared" ref="M12:M15" si="0">L12+J12+H12</f>
        <v>0</v>
      </c>
    </row>
    <row r="13" spans="1:16" s="165" customFormat="1" ht="18.75" customHeight="1">
      <c r="A13" s="32"/>
      <c r="B13" s="251" t="s">
        <v>46</v>
      </c>
      <c r="C13" s="45" t="s">
        <v>263</v>
      </c>
      <c r="D13" s="121" t="s">
        <v>7</v>
      </c>
      <c r="E13" s="645">
        <v>1</v>
      </c>
      <c r="F13" s="401">
        <v>1</v>
      </c>
      <c r="G13" s="401">
        <v>0</v>
      </c>
      <c r="H13" s="401">
        <f>G13*F13</f>
        <v>0</v>
      </c>
      <c r="I13" s="401"/>
      <c r="J13" s="401"/>
      <c r="K13" s="401"/>
      <c r="L13" s="401"/>
      <c r="M13" s="401">
        <f t="shared" si="0"/>
        <v>0</v>
      </c>
    </row>
    <row r="14" spans="1:16" s="165" customFormat="1" ht="18.75" customHeight="1">
      <c r="A14" s="32"/>
      <c r="B14" s="251"/>
      <c r="C14" s="45" t="s">
        <v>213</v>
      </c>
      <c r="D14" s="121" t="s">
        <v>7</v>
      </c>
      <c r="E14" s="645">
        <v>1</v>
      </c>
      <c r="F14" s="401">
        <f>E14*F13</f>
        <v>1</v>
      </c>
      <c r="G14" s="401">
        <v>0</v>
      </c>
      <c r="H14" s="401">
        <f>G14*F14</f>
        <v>0</v>
      </c>
      <c r="I14" s="401"/>
      <c r="J14" s="401"/>
      <c r="K14" s="401"/>
      <c r="L14" s="401"/>
      <c r="M14" s="401">
        <f t="shared" ref="M14" si="1">L14+J14+H14</f>
        <v>0</v>
      </c>
      <c r="N14" s="470"/>
    </row>
    <row r="15" spans="1:16" s="165" customFormat="1" ht="18.75" customHeight="1">
      <c r="A15" s="32"/>
      <c r="B15" s="251"/>
      <c r="C15" s="45" t="s">
        <v>24</v>
      </c>
      <c r="D15" s="121" t="s">
        <v>2</v>
      </c>
      <c r="E15" s="605">
        <v>0.37</v>
      </c>
      <c r="F15" s="401">
        <f>E15*F11</f>
        <v>0.37</v>
      </c>
      <c r="G15" s="401">
        <v>0</v>
      </c>
      <c r="H15" s="401">
        <f>G15*F15</f>
        <v>0</v>
      </c>
      <c r="I15" s="401"/>
      <c r="J15" s="401"/>
      <c r="K15" s="401"/>
      <c r="L15" s="401"/>
      <c r="M15" s="401">
        <f t="shared" si="0"/>
        <v>0</v>
      </c>
    </row>
    <row r="16" spans="1:16" s="165" customFormat="1" ht="36" customHeight="1">
      <c r="A16" s="32">
        <f>A11+1</f>
        <v>2</v>
      </c>
      <c r="B16" s="251" t="s">
        <v>37</v>
      </c>
      <c r="C16" s="44" t="s">
        <v>243</v>
      </c>
      <c r="D16" s="127" t="s">
        <v>7</v>
      </c>
      <c r="E16" s="644"/>
      <c r="F16" s="445">
        <f>SUM(F18:F18)</f>
        <v>1</v>
      </c>
      <c r="G16" s="401"/>
      <c r="H16" s="401"/>
      <c r="I16" s="401"/>
      <c r="J16" s="401"/>
      <c r="K16" s="401"/>
      <c r="L16" s="401"/>
      <c r="M16" s="401"/>
    </row>
    <row r="17" spans="1:15" s="165" customFormat="1" ht="18" customHeight="1">
      <c r="A17" s="32"/>
      <c r="B17" s="251"/>
      <c r="C17" s="45" t="s">
        <v>8</v>
      </c>
      <c r="D17" s="30" t="str">
        <f>D16</f>
        <v>cali</v>
      </c>
      <c r="E17" s="605">
        <v>1</v>
      </c>
      <c r="F17" s="401">
        <f>F16*E17</f>
        <v>1</v>
      </c>
      <c r="G17" s="401"/>
      <c r="H17" s="401"/>
      <c r="I17" s="401">
        <v>0</v>
      </c>
      <c r="J17" s="401">
        <f>I17*F17</f>
        <v>0</v>
      </c>
      <c r="K17" s="401"/>
      <c r="L17" s="401"/>
      <c r="M17" s="401">
        <f t="shared" ref="M17:M20" si="2">L17+J17+H17</f>
        <v>0</v>
      </c>
    </row>
    <row r="18" spans="1:15" s="165" customFormat="1" ht="18" customHeight="1">
      <c r="A18" s="32"/>
      <c r="B18" s="251" t="s">
        <v>46</v>
      </c>
      <c r="C18" s="45" t="s">
        <v>244</v>
      </c>
      <c r="D18" s="121" t="s">
        <v>7</v>
      </c>
      <c r="E18" s="645">
        <v>1</v>
      </c>
      <c r="F18" s="401">
        <v>1</v>
      </c>
      <c r="G18" s="401">
        <v>0</v>
      </c>
      <c r="H18" s="401">
        <f>G18*F18</f>
        <v>0</v>
      </c>
      <c r="I18" s="401"/>
      <c r="J18" s="401"/>
      <c r="K18" s="401"/>
      <c r="L18" s="401"/>
      <c r="M18" s="401">
        <f t="shared" si="2"/>
        <v>0</v>
      </c>
    </row>
    <row r="19" spans="1:15" s="165" customFormat="1" ht="18" customHeight="1">
      <c r="A19" s="32"/>
      <c r="B19" s="251"/>
      <c r="C19" s="45" t="s">
        <v>213</v>
      </c>
      <c r="D19" s="121" t="s">
        <v>7</v>
      </c>
      <c r="E19" s="645">
        <v>1</v>
      </c>
      <c r="F19" s="401">
        <f>E19*F18</f>
        <v>1</v>
      </c>
      <c r="G19" s="401">
        <v>0</v>
      </c>
      <c r="H19" s="401">
        <f>G19*F19</f>
        <v>0</v>
      </c>
      <c r="I19" s="401"/>
      <c r="J19" s="401"/>
      <c r="K19" s="401"/>
      <c r="L19" s="401"/>
      <c r="M19" s="401">
        <f t="shared" si="2"/>
        <v>0</v>
      </c>
    </row>
    <row r="20" spans="1:15" s="165" customFormat="1" ht="18" customHeight="1">
      <c r="A20" s="32"/>
      <c r="B20" s="251"/>
      <c r="C20" s="45" t="s">
        <v>24</v>
      </c>
      <c r="D20" s="121" t="s">
        <v>2</v>
      </c>
      <c r="E20" s="605">
        <v>0.37</v>
      </c>
      <c r="F20" s="401">
        <f>E20*F16</f>
        <v>0.37</v>
      </c>
      <c r="G20" s="401">
        <v>0</v>
      </c>
      <c r="H20" s="401">
        <f>G20*F20</f>
        <v>0</v>
      </c>
      <c r="I20" s="401"/>
      <c r="J20" s="401"/>
      <c r="K20" s="401"/>
      <c r="L20" s="401"/>
      <c r="M20" s="401">
        <f t="shared" si="2"/>
        <v>0</v>
      </c>
      <c r="N20" s="277"/>
    </row>
    <row r="21" spans="1:15" s="165" customFormat="1" ht="24" customHeight="1">
      <c r="A21" s="32">
        <f>A16+1</f>
        <v>3</v>
      </c>
      <c r="B21" s="251" t="s">
        <v>28</v>
      </c>
      <c r="C21" s="44" t="s">
        <v>47</v>
      </c>
      <c r="D21" s="71" t="s">
        <v>40</v>
      </c>
      <c r="E21" s="644"/>
      <c r="F21" s="445">
        <f>SUM(F23:F23)</f>
        <v>1</v>
      </c>
      <c r="G21" s="401"/>
      <c r="H21" s="401"/>
      <c r="I21" s="401"/>
      <c r="J21" s="401"/>
      <c r="K21" s="401"/>
      <c r="L21" s="401"/>
      <c r="M21" s="401"/>
    </row>
    <row r="22" spans="1:15" s="165" customFormat="1" ht="18" customHeight="1">
      <c r="A22" s="32"/>
      <c r="B22" s="251"/>
      <c r="C22" s="45" t="s">
        <v>8</v>
      </c>
      <c r="D22" s="30" t="str">
        <f>D21</f>
        <v>kompl</v>
      </c>
      <c r="E22" s="605">
        <v>1</v>
      </c>
      <c r="F22" s="401">
        <f>F21*E22</f>
        <v>1</v>
      </c>
      <c r="G22" s="401"/>
      <c r="H22" s="401"/>
      <c r="I22" s="401">
        <v>0</v>
      </c>
      <c r="J22" s="401">
        <f>I22*F22</f>
        <v>0</v>
      </c>
      <c r="K22" s="401"/>
      <c r="L22" s="401"/>
      <c r="M22" s="401">
        <f>L22+J22+H22</f>
        <v>0</v>
      </c>
    </row>
    <row r="23" spans="1:15" s="165" customFormat="1" ht="18" customHeight="1">
      <c r="A23" s="32"/>
      <c r="B23" s="251" t="s">
        <v>48</v>
      </c>
      <c r="C23" s="45" t="s">
        <v>245</v>
      </c>
      <c r="D23" s="121" t="s">
        <v>20</v>
      </c>
      <c r="E23" s="645">
        <v>1</v>
      </c>
      <c r="F23" s="401">
        <f>F18</f>
        <v>1</v>
      </c>
      <c r="G23" s="401">
        <v>0</v>
      </c>
      <c r="H23" s="401">
        <f>G23*F23</f>
        <v>0</v>
      </c>
      <c r="I23" s="401"/>
      <c r="J23" s="401"/>
      <c r="K23" s="401"/>
      <c r="L23" s="401"/>
      <c r="M23" s="401">
        <f>L23+J23+H23</f>
        <v>0</v>
      </c>
    </row>
    <row r="24" spans="1:15" s="165" customFormat="1" ht="18" customHeight="1">
      <c r="A24" s="32"/>
      <c r="B24" s="251"/>
      <c r="C24" s="45" t="s">
        <v>24</v>
      </c>
      <c r="D24" s="121" t="s">
        <v>2</v>
      </c>
      <c r="E24" s="605">
        <v>7.0000000000000007E-2</v>
      </c>
      <c r="F24" s="401">
        <f>E24*F21</f>
        <v>7.0000000000000007E-2</v>
      </c>
      <c r="G24" s="401">
        <v>0</v>
      </c>
      <c r="H24" s="401">
        <f>G24*F24</f>
        <v>0</v>
      </c>
      <c r="I24" s="401"/>
      <c r="J24" s="401"/>
      <c r="K24" s="401"/>
      <c r="L24" s="401"/>
      <c r="M24" s="401">
        <f>L24+J24+H24</f>
        <v>0</v>
      </c>
    </row>
    <row r="25" spans="1:15" s="43" customFormat="1" ht="36" customHeight="1">
      <c r="A25" s="469">
        <f>A21+1</f>
        <v>4</v>
      </c>
      <c r="B25" s="503" t="s">
        <v>230</v>
      </c>
      <c r="C25" s="44" t="s">
        <v>232</v>
      </c>
      <c r="D25" s="499" t="s">
        <v>7</v>
      </c>
      <c r="E25" s="644"/>
      <c r="F25" s="699">
        <v>1</v>
      </c>
      <c r="G25" s="454"/>
      <c r="H25" s="454"/>
      <c r="I25" s="401"/>
      <c r="J25" s="401"/>
      <c r="K25" s="401"/>
      <c r="L25" s="401"/>
      <c r="M25" s="454"/>
      <c r="N25" s="500"/>
    </row>
    <row r="26" spans="1:15" s="36" customFormat="1" ht="18.75" customHeight="1">
      <c r="A26" s="469"/>
      <c r="B26" s="503"/>
      <c r="C26" s="501" t="s">
        <v>8</v>
      </c>
      <c r="D26" s="468" t="str">
        <f>D25</f>
        <v>cali</v>
      </c>
      <c r="E26" s="605">
        <v>1</v>
      </c>
      <c r="F26" s="401">
        <f>F25*E26</f>
        <v>1</v>
      </c>
      <c r="G26" s="401"/>
      <c r="H26" s="401"/>
      <c r="I26" s="401">
        <v>0</v>
      </c>
      <c r="J26" s="401">
        <f>I26*F26</f>
        <v>0</v>
      </c>
      <c r="K26" s="401"/>
      <c r="L26" s="401"/>
      <c r="M26" s="401">
        <f>L26+J26+H26</f>
        <v>0</v>
      </c>
    </row>
    <row r="27" spans="1:15" s="36" customFormat="1" ht="18.75" customHeight="1">
      <c r="A27" s="469"/>
      <c r="B27" s="503" t="s">
        <v>14</v>
      </c>
      <c r="C27" s="45" t="s">
        <v>231</v>
      </c>
      <c r="D27" s="502" t="s">
        <v>7</v>
      </c>
      <c r="E27" s="645">
        <v>1</v>
      </c>
      <c r="F27" s="454">
        <f>E27*F25</f>
        <v>1</v>
      </c>
      <c r="G27" s="454">
        <v>0</v>
      </c>
      <c r="H27" s="454">
        <f>G27*F27</f>
        <v>0</v>
      </c>
      <c r="I27" s="401"/>
      <c r="J27" s="401"/>
      <c r="K27" s="401"/>
      <c r="L27" s="401"/>
      <c r="M27" s="454">
        <f>L27+J27+H27</f>
        <v>0</v>
      </c>
    </row>
    <row r="28" spans="1:15" s="36" customFormat="1" ht="18" customHeight="1">
      <c r="A28" s="89"/>
      <c r="B28" s="316"/>
      <c r="C28" s="504" t="s">
        <v>234</v>
      </c>
      <c r="D28" s="502" t="str">
        <f>D27</f>
        <v>cali</v>
      </c>
      <c r="E28" s="645">
        <v>1</v>
      </c>
      <c r="F28" s="454">
        <f>F27*E28</f>
        <v>1</v>
      </c>
      <c r="G28" s="454">
        <v>0</v>
      </c>
      <c r="H28" s="454">
        <f>G28*F28</f>
        <v>0</v>
      </c>
      <c r="I28" s="401"/>
      <c r="J28" s="401"/>
      <c r="K28" s="401"/>
      <c r="L28" s="401"/>
      <c r="M28" s="454">
        <f>L28+J28+H28</f>
        <v>0</v>
      </c>
      <c r="N28" s="111" t="s">
        <v>32</v>
      </c>
      <c r="O28" s="141"/>
    </row>
    <row r="29" spans="1:15" s="36" customFormat="1" ht="18.75" customHeight="1">
      <c r="A29" s="469"/>
      <c r="B29" s="503"/>
      <c r="C29" s="501" t="s">
        <v>24</v>
      </c>
      <c r="D29" s="502" t="s">
        <v>2</v>
      </c>
      <c r="E29" s="635">
        <v>0.4</v>
      </c>
      <c r="F29" s="454">
        <f>E29*F25</f>
        <v>0.4</v>
      </c>
      <c r="G29" s="401">
        <v>0</v>
      </c>
      <c r="H29" s="454">
        <f>G29*F29</f>
        <v>0</v>
      </c>
      <c r="I29" s="401"/>
      <c r="J29" s="401"/>
      <c r="K29" s="401"/>
      <c r="L29" s="401"/>
      <c r="M29" s="454">
        <f>L29+J29+H29</f>
        <v>0</v>
      </c>
    </row>
    <row r="30" spans="1:15" s="165" customFormat="1" ht="24" customHeight="1">
      <c r="A30" s="32">
        <f>A25+1</f>
        <v>5</v>
      </c>
      <c r="B30" s="251" t="s">
        <v>28</v>
      </c>
      <c r="C30" s="44" t="s">
        <v>47</v>
      </c>
      <c r="D30" s="71" t="s">
        <v>40</v>
      </c>
      <c r="E30" s="644"/>
      <c r="F30" s="445">
        <f>SUM(F32:F32)</f>
        <v>1</v>
      </c>
      <c r="G30" s="401"/>
      <c r="H30" s="401"/>
      <c r="I30" s="401"/>
      <c r="J30" s="401"/>
      <c r="K30" s="401"/>
      <c r="L30" s="401"/>
      <c r="M30" s="401"/>
    </row>
    <row r="31" spans="1:15" s="165" customFormat="1" ht="18" customHeight="1">
      <c r="A31" s="32"/>
      <c r="B31" s="251"/>
      <c r="C31" s="45" t="s">
        <v>8</v>
      </c>
      <c r="D31" s="30" t="str">
        <f>D30</f>
        <v>kompl</v>
      </c>
      <c r="E31" s="605">
        <v>1</v>
      </c>
      <c r="F31" s="401">
        <f>F30*E31</f>
        <v>1</v>
      </c>
      <c r="G31" s="401"/>
      <c r="H31" s="401"/>
      <c r="I31" s="401">
        <v>0</v>
      </c>
      <c r="J31" s="401">
        <f>I31*F31</f>
        <v>0</v>
      </c>
      <c r="K31" s="401"/>
      <c r="L31" s="401"/>
      <c r="M31" s="401">
        <f>L31+J31+H31</f>
        <v>0</v>
      </c>
    </row>
    <row r="32" spans="1:15" s="165" customFormat="1" ht="18" customHeight="1">
      <c r="A32" s="32"/>
      <c r="B32" s="251" t="s">
        <v>48</v>
      </c>
      <c r="C32" s="45" t="s">
        <v>229</v>
      </c>
      <c r="D32" s="121" t="s">
        <v>20</v>
      </c>
      <c r="E32" s="645">
        <v>1</v>
      </c>
      <c r="F32" s="401">
        <v>1</v>
      </c>
      <c r="G32" s="401">
        <v>0</v>
      </c>
      <c r="H32" s="401">
        <f>G32*F32</f>
        <v>0</v>
      </c>
      <c r="I32" s="401"/>
      <c r="J32" s="401"/>
      <c r="K32" s="401"/>
      <c r="L32" s="401"/>
      <c r="M32" s="401">
        <f>L32+J32+H32</f>
        <v>0</v>
      </c>
    </row>
    <row r="33" spans="1:16" s="165" customFormat="1" ht="18" customHeight="1">
      <c r="A33" s="32"/>
      <c r="B33" s="251"/>
      <c r="C33" s="45" t="s">
        <v>24</v>
      </c>
      <c r="D33" s="121" t="s">
        <v>2</v>
      </c>
      <c r="E33" s="605">
        <v>7.0000000000000007E-2</v>
      </c>
      <c r="F33" s="401">
        <f>E33*F30</f>
        <v>7.0000000000000007E-2</v>
      </c>
      <c r="G33" s="401">
        <v>0</v>
      </c>
      <c r="H33" s="401">
        <f>G33*F33</f>
        <v>0</v>
      </c>
      <c r="I33" s="401"/>
      <c r="J33" s="401"/>
      <c r="K33" s="401"/>
      <c r="L33" s="401"/>
      <c r="M33" s="401">
        <f>L33+J33+H33</f>
        <v>0</v>
      </c>
    </row>
    <row r="34" spans="1:16" s="165" customFormat="1" ht="24" customHeight="1">
      <c r="A34" s="32">
        <f>A30+1</f>
        <v>6</v>
      </c>
      <c r="B34" s="251" t="s">
        <v>27</v>
      </c>
      <c r="C34" s="44" t="s">
        <v>265</v>
      </c>
      <c r="D34" s="71" t="s">
        <v>40</v>
      </c>
      <c r="E34" s="644"/>
      <c r="F34" s="445">
        <f>SUM(F36:F36)</f>
        <v>1</v>
      </c>
      <c r="G34" s="401"/>
      <c r="H34" s="401"/>
      <c r="I34" s="401"/>
      <c r="J34" s="401"/>
      <c r="K34" s="401"/>
      <c r="L34" s="401"/>
      <c r="M34" s="401"/>
    </row>
    <row r="35" spans="1:16" s="165" customFormat="1" ht="18" customHeight="1">
      <c r="A35" s="32"/>
      <c r="B35" s="251"/>
      <c r="C35" s="45" t="s">
        <v>8</v>
      </c>
      <c r="D35" s="30" t="str">
        <f>D34</f>
        <v>kompl</v>
      </c>
      <c r="E35" s="605">
        <v>1</v>
      </c>
      <c r="F35" s="401">
        <f>F34*E35</f>
        <v>1</v>
      </c>
      <c r="G35" s="401"/>
      <c r="H35" s="401"/>
      <c r="I35" s="401">
        <v>0</v>
      </c>
      <c r="J35" s="401">
        <f>I35*F35</f>
        <v>0</v>
      </c>
      <c r="K35" s="401"/>
      <c r="L35" s="401"/>
      <c r="M35" s="401">
        <f t="shared" ref="M35:M39" si="3">L35+J35+H35</f>
        <v>0</v>
      </c>
    </row>
    <row r="36" spans="1:16" s="165" customFormat="1" ht="18" customHeight="1">
      <c r="A36" s="32"/>
      <c r="B36" s="251" t="s">
        <v>49</v>
      </c>
      <c r="C36" s="45" t="s">
        <v>264</v>
      </c>
      <c r="D36" s="121" t="s">
        <v>20</v>
      </c>
      <c r="E36" s="645">
        <v>1</v>
      </c>
      <c r="F36" s="401">
        <v>1</v>
      </c>
      <c r="G36" s="401">
        <v>0</v>
      </c>
      <c r="H36" s="401">
        <f>G36*F36</f>
        <v>0</v>
      </c>
      <c r="I36" s="401"/>
      <c r="J36" s="401"/>
      <c r="K36" s="401"/>
      <c r="L36" s="401"/>
      <c r="M36" s="401">
        <f t="shared" si="3"/>
        <v>0</v>
      </c>
    </row>
    <row r="37" spans="1:16" s="165" customFormat="1" ht="18" customHeight="1">
      <c r="A37" s="32"/>
      <c r="B37" s="251" t="s">
        <v>49</v>
      </c>
      <c r="C37" s="45" t="s">
        <v>214</v>
      </c>
      <c r="D37" s="121" t="s">
        <v>20</v>
      </c>
      <c r="E37" s="645">
        <v>1</v>
      </c>
      <c r="F37" s="401">
        <f>E37*F34</f>
        <v>1</v>
      </c>
      <c r="G37" s="401">
        <v>0</v>
      </c>
      <c r="H37" s="401">
        <f>G37*F37</f>
        <v>0</v>
      </c>
      <c r="I37" s="401"/>
      <c r="J37" s="401"/>
      <c r="K37" s="401"/>
      <c r="L37" s="401"/>
      <c r="M37" s="401">
        <f t="shared" ref="M37" si="4">L37+J37+H37</f>
        <v>0</v>
      </c>
    </row>
    <row r="38" spans="1:16" s="165" customFormat="1" ht="18" customHeight="1">
      <c r="A38" s="32"/>
      <c r="B38" s="251" t="s">
        <v>49</v>
      </c>
      <c r="C38" s="45" t="s">
        <v>266</v>
      </c>
      <c r="D38" s="121" t="s">
        <v>20</v>
      </c>
      <c r="E38" s="645">
        <v>1</v>
      </c>
      <c r="F38" s="401">
        <f>E38*F34</f>
        <v>1</v>
      </c>
      <c r="G38" s="401">
        <v>0</v>
      </c>
      <c r="H38" s="401">
        <f>G38*F38</f>
        <v>0</v>
      </c>
      <c r="I38" s="401"/>
      <c r="J38" s="401"/>
      <c r="K38" s="401"/>
      <c r="L38" s="401"/>
      <c r="M38" s="401">
        <f t="shared" ref="M38" si="5">L38+J38+H38</f>
        <v>0</v>
      </c>
    </row>
    <row r="39" spans="1:16" s="165" customFormat="1" ht="18" customHeight="1">
      <c r="A39" s="32"/>
      <c r="B39" s="251"/>
      <c r="C39" s="45" t="s">
        <v>24</v>
      </c>
      <c r="D39" s="121" t="s">
        <v>2</v>
      </c>
      <c r="E39" s="605">
        <v>0.94</v>
      </c>
      <c r="F39" s="401">
        <f>E39*F34</f>
        <v>0.94</v>
      </c>
      <c r="G39" s="401">
        <v>0</v>
      </c>
      <c r="H39" s="401">
        <f>G39*F39</f>
        <v>0</v>
      </c>
      <c r="I39" s="401"/>
      <c r="J39" s="401"/>
      <c r="K39" s="401"/>
      <c r="L39" s="401"/>
      <c r="M39" s="401">
        <f t="shared" si="3"/>
        <v>0</v>
      </c>
    </row>
    <row r="40" spans="1:16" s="165" customFormat="1" ht="24" customHeight="1">
      <c r="A40" s="32">
        <f>A34+1</f>
        <v>7</v>
      </c>
      <c r="B40" s="251" t="s">
        <v>53</v>
      </c>
      <c r="C40" s="44" t="s">
        <v>54</v>
      </c>
      <c r="D40" s="127" t="s">
        <v>7</v>
      </c>
      <c r="E40" s="644"/>
      <c r="F40" s="445">
        <v>1</v>
      </c>
      <c r="G40" s="401"/>
      <c r="H40" s="401"/>
      <c r="I40" s="401"/>
      <c r="J40" s="401"/>
      <c r="K40" s="401"/>
      <c r="L40" s="401"/>
      <c r="M40" s="401"/>
    </row>
    <row r="41" spans="1:16" s="165" customFormat="1" ht="18" customHeight="1">
      <c r="A41" s="32"/>
      <c r="B41" s="251"/>
      <c r="C41" s="45" t="s">
        <v>8</v>
      </c>
      <c r="D41" s="30" t="str">
        <f>D40</f>
        <v>cali</v>
      </c>
      <c r="E41" s="529">
        <v>1</v>
      </c>
      <c r="F41" s="401">
        <f>F40*E41</f>
        <v>1</v>
      </c>
      <c r="G41" s="401"/>
      <c r="H41" s="401"/>
      <c r="I41" s="401">
        <v>0</v>
      </c>
      <c r="J41" s="401">
        <f>I41*F41</f>
        <v>0</v>
      </c>
      <c r="K41" s="401"/>
      <c r="L41" s="401"/>
      <c r="M41" s="401">
        <f>L41+J41+H41</f>
        <v>0</v>
      </c>
    </row>
    <row r="42" spans="1:16" s="165" customFormat="1" ht="18" customHeight="1">
      <c r="A42" s="32"/>
      <c r="B42" s="251" t="s">
        <v>55</v>
      </c>
      <c r="C42" s="87" t="s">
        <v>218</v>
      </c>
      <c r="D42" s="121" t="s">
        <v>7</v>
      </c>
      <c r="E42" s="645">
        <v>1</v>
      </c>
      <c r="F42" s="401">
        <f>E42*F40</f>
        <v>1</v>
      </c>
      <c r="G42" s="505">
        <v>0</v>
      </c>
      <c r="H42" s="401">
        <f>G42*F42</f>
        <v>0</v>
      </c>
      <c r="I42" s="401"/>
      <c r="J42" s="401"/>
      <c r="K42" s="401"/>
      <c r="L42" s="401"/>
      <c r="M42" s="401">
        <f>L42+J42+H42</f>
        <v>0</v>
      </c>
    </row>
    <row r="43" spans="1:16" s="165" customFormat="1" ht="36" customHeight="1">
      <c r="A43" s="32"/>
      <c r="B43" s="251" t="s">
        <v>55</v>
      </c>
      <c r="C43" s="45" t="s">
        <v>211</v>
      </c>
      <c r="D43" s="121" t="s">
        <v>7</v>
      </c>
      <c r="E43" s="645">
        <v>1</v>
      </c>
      <c r="F43" s="401">
        <f>E43*F40</f>
        <v>1</v>
      </c>
      <c r="G43" s="401">
        <v>0</v>
      </c>
      <c r="H43" s="401">
        <f>G43*F43</f>
        <v>0</v>
      </c>
      <c r="I43" s="401"/>
      <c r="J43" s="401"/>
      <c r="K43" s="401"/>
      <c r="L43" s="401"/>
      <c r="M43" s="401">
        <f>L43+J43+H43</f>
        <v>0</v>
      </c>
    </row>
    <row r="44" spans="1:16" s="165" customFormat="1" ht="18" customHeight="1">
      <c r="A44" s="32"/>
      <c r="B44" s="251" t="s">
        <v>49</v>
      </c>
      <c r="C44" s="45" t="s">
        <v>214</v>
      </c>
      <c r="D44" s="121" t="s">
        <v>20</v>
      </c>
      <c r="E44" s="645">
        <v>2</v>
      </c>
      <c r="F44" s="401">
        <f>E44*F40</f>
        <v>2</v>
      </c>
      <c r="G44" s="401">
        <v>0</v>
      </c>
      <c r="H44" s="401">
        <f>G44*F44</f>
        <v>0</v>
      </c>
      <c r="I44" s="401"/>
      <c r="J44" s="401"/>
      <c r="K44" s="401"/>
      <c r="L44" s="401"/>
      <c r="M44" s="401">
        <f t="shared" ref="M44" si="6">L44+J44+H44</f>
        <v>0</v>
      </c>
      <c r="N44" s="165" t="s">
        <v>32</v>
      </c>
    </row>
    <row r="45" spans="1:16" s="165" customFormat="1" ht="18" customHeight="1">
      <c r="A45" s="32"/>
      <c r="B45" s="251"/>
      <c r="C45" s="45" t="s">
        <v>24</v>
      </c>
      <c r="D45" s="121" t="s">
        <v>2</v>
      </c>
      <c r="E45" s="605">
        <v>0.2</v>
      </c>
      <c r="F45" s="401">
        <f>E45*F40</f>
        <v>0.2</v>
      </c>
      <c r="G45" s="401">
        <v>0</v>
      </c>
      <c r="H45" s="401">
        <f>G45*F45</f>
        <v>0</v>
      </c>
      <c r="I45" s="401"/>
      <c r="J45" s="401"/>
      <c r="K45" s="401"/>
      <c r="L45" s="401"/>
      <c r="M45" s="401">
        <f>L45+J45+H45</f>
        <v>0</v>
      </c>
    </row>
    <row r="46" spans="1:16" s="165" customFormat="1" ht="11.25" customHeight="1">
      <c r="A46" s="32"/>
      <c r="B46" s="251"/>
      <c r="C46" s="44"/>
      <c r="D46" s="71"/>
      <c r="E46" s="604"/>
      <c r="F46" s="356"/>
      <c r="G46" s="445"/>
      <c r="H46" s="445"/>
      <c r="I46" s="445"/>
      <c r="J46" s="445"/>
      <c r="K46" s="445"/>
      <c r="L46" s="445"/>
      <c r="M46" s="401"/>
      <c r="N46" s="112"/>
    </row>
    <row r="47" spans="1:16" s="12" customFormat="1" ht="18" customHeight="1">
      <c r="A47" s="295"/>
      <c r="B47" s="329"/>
      <c r="C47" s="296" t="s">
        <v>5</v>
      </c>
      <c r="D47" s="296"/>
      <c r="E47" s="674"/>
      <c r="F47" s="646"/>
      <c r="G47" s="647"/>
      <c r="H47" s="648">
        <f>SUM(H11:H46)</f>
        <v>0</v>
      </c>
      <c r="I47" s="648"/>
      <c r="J47" s="648">
        <f>SUM(J11:J46)</f>
        <v>0</v>
      </c>
      <c r="K47" s="648"/>
      <c r="L47" s="648">
        <f>SUM(L11:L46)</f>
        <v>0</v>
      </c>
      <c r="M47" s="648">
        <f>SUM(M11:M46)</f>
        <v>0</v>
      </c>
      <c r="N47" s="165"/>
      <c r="O47" s="16"/>
      <c r="P47" s="11"/>
    </row>
    <row r="48" spans="1:16" s="165" customFormat="1" ht="36" customHeight="1">
      <c r="A48" s="71"/>
      <c r="B48" s="252"/>
      <c r="C48" s="2" t="s">
        <v>57</v>
      </c>
      <c r="D48" s="47">
        <v>0.03</v>
      </c>
      <c r="E48" s="604"/>
      <c r="F48" s="536"/>
      <c r="G48" s="292"/>
      <c r="H48" s="405"/>
      <c r="I48" s="405"/>
      <c r="J48" s="405"/>
      <c r="K48" s="405"/>
      <c r="L48" s="405"/>
      <c r="M48" s="405">
        <f>H47*D48</f>
        <v>0</v>
      </c>
    </row>
    <row r="49" spans="1:15" s="165" customFormat="1" ht="18" customHeight="1">
      <c r="A49" s="71"/>
      <c r="B49" s="252"/>
      <c r="C49" s="71" t="s">
        <v>5</v>
      </c>
      <c r="D49" s="88"/>
      <c r="E49" s="604"/>
      <c r="F49" s="536"/>
      <c r="G49" s="292"/>
      <c r="H49" s="405"/>
      <c r="I49" s="405"/>
      <c r="J49" s="405"/>
      <c r="K49" s="405"/>
      <c r="L49" s="405"/>
      <c r="M49" s="405">
        <f>SUM(M47:M48)</f>
        <v>0</v>
      </c>
    </row>
    <row r="50" spans="1:15" s="165" customFormat="1" ht="18" customHeight="1">
      <c r="A50" s="32"/>
      <c r="B50" s="251"/>
      <c r="C50" s="32" t="s">
        <v>9</v>
      </c>
      <c r="D50" s="47">
        <v>0.08</v>
      </c>
      <c r="E50" s="604"/>
      <c r="F50" s="536"/>
      <c r="G50" s="401"/>
      <c r="H50" s="401"/>
      <c r="I50" s="401"/>
      <c r="J50" s="401"/>
      <c r="K50" s="401"/>
      <c r="L50" s="401"/>
      <c r="M50" s="401">
        <f>M49*D50</f>
        <v>0</v>
      </c>
    </row>
    <row r="51" spans="1:15" s="165" customFormat="1" ht="18" customHeight="1">
      <c r="A51" s="32"/>
      <c r="B51" s="251"/>
      <c r="C51" s="71" t="s">
        <v>5</v>
      </c>
      <c r="D51" s="32"/>
      <c r="E51" s="604"/>
      <c r="F51" s="292"/>
      <c r="G51" s="401"/>
      <c r="H51" s="401"/>
      <c r="I51" s="401"/>
      <c r="J51" s="401"/>
      <c r="K51" s="401"/>
      <c r="L51" s="401"/>
      <c r="M51" s="401">
        <f>SUM(M49:M50)</f>
        <v>0</v>
      </c>
    </row>
    <row r="52" spans="1:15" s="165" customFormat="1" ht="18" customHeight="1">
      <c r="A52" s="32"/>
      <c r="B52" s="251"/>
      <c r="C52" s="32" t="s">
        <v>6</v>
      </c>
      <c r="D52" s="47">
        <v>0.08</v>
      </c>
      <c r="E52" s="604"/>
      <c r="F52" s="536"/>
      <c r="G52" s="401"/>
      <c r="H52" s="401"/>
      <c r="I52" s="401"/>
      <c r="J52" s="401"/>
      <c r="K52" s="401"/>
      <c r="L52" s="401"/>
      <c r="M52" s="401">
        <f>M51*D52</f>
        <v>0</v>
      </c>
      <c r="N52" s="114"/>
    </row>
    <row r="53" spans="1:15" s="79" customFormat="1" ht="21" customHeight="1">
      <c r="A53" s="297"/>
      <c r="B53" s="330"/>
      <c r="C53" s="293" t="s">
        <v>5</v>
      </c>
      <c r="D53" s="293"/>
      <c r="E53" s="675"/>
      <c r="F53" s="649"/>
      <c r="G53" s="650"/>
      <c r="H53" s="651"/>
      <c r="I53" s="651"/>
      <c r="J53" s="651"/>
      <c r="K53" s="651"/>
      <c r="L53" s="651"/>
      <c r="M53" s="651">
        <f>SUM(M51:M52)</f>
        <v>0</v>
      </c>
      <c r="N53" s="165"/>
    </row>
    <row r="54" spans="1:15" s="165" customFormat="1" ht="18" customHeight="1">
      <c r="A54" s="115"/>
      <c r="B54" s="331"/>
      <c r="C54" s="80"/>
      <c r="D54" s="80"/>
      <c r="E54" s="676"/>
      <c r="F54" s="652"/>
      <c r="G54" s="653"/>
      <c r="H54" s="653"/>
      <c r="I54" s="653"/>
      <c r="J54" s="653"/>
      <c r="K54" s="653"/>
      <c r="L54" s="653"/>
      <c r="M54" s="654"/>
    </row>
    <row r="55" spans="1:15" s="165" customFormat="1" ht="18" customHeight="1">
      <c r="A55" s="115"/>
      <c r="B55" s="331"/>
      <c r="C55" s="80"/>
      <c r="D55" s="80"/>
      <c r="E55" s="676"/>
      <c r="F55" s="652"/>
      <c r="G55" s="653"/>
      <c r="H55" s="653"/>
      <c r="I55" s="653"/>
      <c r="J55" s="653"/>
      <c r="K55" s="653"/>
      <c r="L55" s="653"/>
      <c r="M55" s="654"/>
      <c r="N55" s="28"/>
    </row>
    <row r="56" spans="1:15" s="28" customFormat="1" ht="18" customHeight="1">
      <c r="A56" s="23"/>
      <c r="B56" s="279"/>
      <c r="C56" s="145"/>
      <c r="E56" s="677"/>
      <c r="F56" s="579"/>
      <c r="G56" s="579"/>
      <c r="H56" s="579"/>
      <c r="I56" s="655"/>
      <c r="J56" s="655"/>
      <c r="K56" s="655"/>
      <c r="L56" s="655"/>
      <c r="M56" s="656"/>
      <c r="N56"/>
      <c r="O56" s="23"/>
    </row>
    <row r="57" spans="1:15">
      <c r="G57" s="658"/>
      <c r="H57" s="658"/>
      <c r="J57" s="658"/>
      <c r="L57" s="658"/>
      <c r="M57" s="659"/>
    </row>
    <row r="58" spans="1:15">
      <c r="A58" s="51"/>
      <c r="B58" s="333"/>
      <c r="C58" s="52"/>
      <c r="D58" s="52"/>
      <c r="E58" s="660"/>
      <c r="F58" s="661"/>
      <c r="G58" s="756"/>
      <c r="H58" s="756"/>
      <c r="I58" s="756"/>
      <c r="J58" s="662"/>
      <c r="K58" s="662"/>
      <c r="L58" s="662"/>
      <c r="M58" s="663"/>
    </row>
    <row r="59" spans="1:15">
      <c r="G59" s="658"/>
      <c r="H59" s="658"/>
      <c r="J59" s="658"/>
      <c r="L59" s="658"/>
      <c r="M59" s="659"/>
    </row>
    <row r="60" spans="1:15">
      <c r="G60" s="658"/>
      <c r="H60" s="658"/>
      <c r="J60" s="658"/>
      <c r="L60" s="658"/>
      <c r="M60" s="659"/>
    </row>
    <row r="61" spans="1:15">
      <c r="G61" s="658"/>
      <c r="H61" s="658"/>
      <c r="J61" s="658"/>
      <c r="L61" s="658"/>
      <c r="M61" s="659"/>
    </row>
    <row r="62" spans="1:15">
      <c r="G62" s="658"/>
      <c r="H62" s="658"/>
      <c r="J62" s="658"/>
      <c r="L62" s="658"/>
      <c r="M62" s="659"/>
    </row>
    <row r="63" spans="1:15">
      <c r="G63" s="658"/>
      <c r="H63" s="658"/>
      <c r="J63" s="658"/>
      <c r="L63" s="658"/>
      <c r="M63" s="659"/>
    </row>
    <row r="64" spans="1:15">
      <c r="G64" s="658"/>
      <c r="H64" s="658"/>
      <c r="J64" s="658"/>
      <c r="L64" s="658"/>
      <c r="M64" s="659"/>
    </row>
    <row r="65" spans="7:13">
      <c r="G65" s="658"/>
      <c r="H65" s="658"/>
      <c r="J65" s="658"/>
      <c r="L65" s="658"/>
      <c r="M65" s="659"/>
    </row>
    <row r="66" spans="7:13">
      <c r="G66" s="658"/>
      <c r="H66" s="658"/>
      <c r="J66" s="658"/>
      <c r="L66" s="658"/>
      <c r="M66" s="659"/>
    </row>
    <row r="67" spans="7:13">
      <c r="G67" s="658"/>
      <c r="H67" s="658"/>
      <c r="J67" s="658"/>
      <c r="L67" s="658"/>
      <c r="M67" s="659"/>
    </row>
    <row r="68" spans="7:13">
      <c r="G68" s="658"/>
      <c r="H68" s="658"/>
      <c r="J68" s="658"/>
      <c r="L68" s="658"/>
      <c r="M68" s="659"/>
    </row>
    <row r="69" spans="7:13">
      <c r="G69" s="658"/>
      <c r="H69" s="658"/>
      <c r="J69" s="658"/>
      <c r="L69" s="658"/>
      <c r="M69" s="659"/>
    </row>
    <row r="70" spans="7:13">
      <c r="G70" s="658"/>
      <c r="H70" s="658"/>
      <c r="J70" s="658"/>
      <c r="L70" s="658"/>
      <c r="M70" s="659"/>
    </row>
    <row r="71" spans="7:13">
      <c r="G71" s="658"/>
      <c r="H71" s="658"/>
      <c r="J71" s="658"/>
      <c r="L71" s="658"/>
      <c r="M71" s="659"/>
    </row>
    <row r="72" spans="7:13">
      <c r="G72" s="658"/>
      <c r="H72" s="658"/>
      <c r="J72" s="658"/>
      <c r="L72" s="658"/>
      <c r="M72" s="659"/>
    </row>
    <row r="73" spans="7:13">
      <c r="G73" s="658"/>
      <c r="H73" s="658"/>
      <c r="J73" s="658"/>
      <c r="L73" s="658"/>
      <c r="M73" s="659"/>
    </row>
    <row r="74" spans="7:13">
      <c r="G74" s="658"/>
      <c r="H74" s="658"/>
      <c r="J74" s="658"/>
      <c r="L74" s="658"/>
      <c r="M74" s="659"/>
    </row>
    <row r="75" spans="7:13">
      <c r="G75" s="658"/>
      <c r="H75" s="658"/>
      <c r="J75" s="658"/>
      <c r="L75" s="658"/>
      <c r="M75" s="659"/>
    </row>
    <row r="76" spans="7:13">
      <c r="G76" s="658"/>
      <c r="H76" s="658"/>
      <c r="J76" s="658"/>
      <c r="L76" s="658"/>
      <c r="M76" s="659"/>
    </row>
    <row r="77" spans="7:13">
      <c r="G77" s="658"/>
      <c r="H77" s="658"/>
      <c r="J77" s="658"/>
      <c r="L77" s="658"/>
      <c r="M77" s="659"/>
    </row>
    <row r="78" spans="7:13">
      <c r="G78" s="658"/>
      <c r="H78" s="658"/>
      <c r="J78" s="658"/>
      <c r="L78" s="658"/>
      <c r="M78" s="659"/>
    </row>
    <row r="79" spans="7:13">
      <c r="G79" s="658"/>
      <c r="H79" s="658"/>
      <c r="J79" s="658"/>
      <c r="L79" s="658"/>
      <c r="M79" s="659"/>
    </row>
    <row r="80" spans="7:13">
      <c r="G80" s="658"/>
      <c r="H80" s="658"/>
      <c r="J80" s="658"/>
      <c r="L80" s="658"/>
      <c r="M80" s="659"/>
    </row>
    <row r="81" spans="7:13">
      <c r="G81" s="658"/>
      <c r="H81" s="658"/>
      <c r="J81" s="658"/>
      <c r="L81" s="658"/>
      <c r="M81" s="659"/>
    </row>
    <row r="82" spans="7:13">
      <c r="G82" s="658"/>
      <c r="H82" s="658"/>
      <c r="J82" s="658"/>
      <c r="L82" s="658"/>
      <c r="M82" s="659"/>
    </row>
    <row r="83" spans="7:13">
      <c r="G83" s="658"/>
      <c r="H83" s="658"/>
      <c r="J83" s="658"/>
      <c r="L83" s="658"/>
      <c r="M83" s="659"/>
    </row>
    <row r="84" spans="7:13">
      <c r="G84" s="658"/>
      <c r="H84" s="658"/>
      <c r="J84" s="658"/>
      <c r="L84" s="658"/>
      <c r="M84" s="659"/>
    </row>
    <row r="85" spans="7:13">
      <c r="G85" s="658"/>
      <c r="H85" s="658"/>
      <c r="J85" s="658"/>
      <c r="L85" s="658"/>
      <c r="M85" s="659"/>
    </row>
    <row r="86" spans="7:13">
      <c r="G86" s="658"/>
      <c r="H86" s="658"/>
      <c r="J86" s="658"/>
      <c r="L86" s="658"/>
      <c r="M86" s="659"/>
    </row>
    <row r="87" spans="7:13">
      <c r="G87" s="658"/>
      <c r="H87" s="658"/>
      <c r="J87" s="658"/>
      <c r="L87" s="658"/>
      <c r="M87" s="659"/>
    </row>
    <row r="88" spans="7:13">
      <c r="G88" s="658"/>
      <c r="H88" s="658"/>
      <c r="J88" s="658"/>
      <c r="L88" s="658"/>
      <c r="M88" s="659"/>
    </row>
    <row r="89" spans="7:13">
      <c r="G89" s="658"/>
      <c r="H89" s="658"/>
      <c r="J89" s="658"/>
      <c r="L89" s="658"/>
      <c r="M89" s="659"/>
    </row>
    <row r="90" spans="7:13">
      <c r="G90" s="658"/>
      <c r="H90" s="658"/>
      <c r="J90" s="658"/>
      <c r="L90" s="658"/>
      <c r="M90" s="659"/>
    </row>
    <row r="91" spans="7:13">
      <c r="G91" s="658"/>
      <c r="H91" s="658"/>
      <c r="J91" s="658"/>
      <c r="L91" s="658"/>
      <c r="M91" s="659"/>
    </row>
    <row r="92" spans="7:13">
      <c r="G92" s="658"/>
      <c r="H92" s="658"/>
      <c r="J92" s="658"/>
      <c r="L92" s="658"/>
      <c r="M92" s="659"/>
    </row>
    <row r="93" spans="7:13">
      <c r="G93" s="658"/>
      <c r="H93" s="658"/>
      <c r="J93" s="658"/>
      <c r="L93" s="658"/>
      <c r="M93" s="659"/>
    </row>
    <row r="94" spans="7:13">
      <c r="G94" s="658"/>
      <c r="H94" s="658"/>
      <c r="J94" s="658"/>
      <c r="L94" s="658"/>
      <c r="M94" s="659"/>
    </row>
    <row r="95" spans="7:13">
      <c r="G95" s="658"/>
      <c r="H95" s="658"/>
      <c r="J95" s="658"/>
      <c r="L95" s="658"/>
      <c r="M95" s="659"/>
    </row>
    <row r="96" spans="7:13">
      <c r="G96" s="658"/>
      <c r="H96" s="658"/>
      <c r="J96" s="658"/>
      <c r="L96" s="658"/>
      <c r="M96" s="659"/>
    </row>
    <row r="97" spans="7:13">
      <c r="G97" s="658"/>
      <c r="H97" s="658"/>
      <c r="J97" s="658"/>
      <c r="L97" s="658"/>
      <c r="M97" s="659"/>
    </row>
    <row r="98" spans="7:13">
      <c r="G98" s="658"/>
      <c r="H98" s="658"/>
      <c r="J98" s="658"/>
      <c r="L98" s="658"/>
      <c r="M98" s="659"/>
    </row>
    <row r="99" spans="7:13">
      <c r="G99" s="658"/>
      <c r="H99" s="658"/>
      <c r="J99" s="658"/>
      <c r="L99" s="658"/>
      <c r="M99" s="659"/>
    </row>
    <row r="100" spans="7:13">
      <c r="G100" s="658"/>
      <c r="H100" s="658"/>
      <c r="J100" s="658"/>
      <c r="L100" s="658"/>
      <c r="M100" s="659"/>
    </row>
    <row r="101" spans="7:13">
      <c r="G101" s="658"/>
      <c r="H101" s="658"/>
      <c r="J101" s="658"/>
      <c r="L101" s="658"/>
      <c r="M101" s="659"/>
    </row>
    <row r="143" spans="1:1">
      <c r="A143" s="46"/>
    </row>
    <row r="144" spans="1:1">
      <c r="A144" s="46"/>
    </row>
    <row r="145" spans="1:1">
      <c r="A145" s="46"/>
    </row>
    <row r="146" spans="1:1">
      <c r="A146" s="46"/>
    </row>
    <row r="147" spans="1:1">
      <c r="A147" s="46"/>
    </row>
    <row r="148" spans="1:1">
      <c r="A148" s="46"/>
    </row>
    <row r="149" spans="1:1">
      <c r="A149" s="46"/>
    </row>
    <row r="150" spans="1:1">
      <c r="A150" s="46"/>
    </row>
    <row r="151" spans="1:1">
      <c r="A151" s="46"/>
    </row>
    <row r="152" spans="1:1">
      <c r="A152" s="46"/>
    </row>
    <row r="153" spans="1:1">
      <c r="A153" s="46"/>
    </row>
    <row r="154" spans="1:1">
      <c r="A154" s="46"/>
    </row>
    <row r="155" spans="1:1">
      <c r="A155" s="46"/>
    </row>
    <row r="156" spans="1:1">
      <c r="A156" s="46"/>
    </row>
    <row r="157" spans="1:1">
      <c r="A157" s="46"/>
    </row>
    <row r="158" spans="1:1">
      <c r="A158" s="46"/>
    </row>
    <row r="159" spans="1:1">
      <c r="A159" s="46"/>
    </row>
    <row r="160" spans="1:1">
      <c r="A160" s="46"/>
    </row>
    <row r="161" spans="1:1">
      <c r="A161" s="46"/>
    </row>
    <row r="162" spans="1:1">
      <c r="A162" s="46"/>
    </row>
    <row r="163" spans="1:1">
      <c r="A163" s="46"/>
    </row>
    <row r="164" spans="1:1">
      <c r="A164" s="46"/>
    </row>
    <row r="165" spans="1:1">
      <c r="A165" s="46"/>
    </row>
    <row r="166" spans="1:1">
      <c r="A166" s="46"/>
    </row>
    <row r="167" spans="1:1">
      <c r="A167" s="46"/>
    </row>
    <row r="168" spans="1:1">
      <c r="A168" s="46"/>
    </row>
    <row r="169" spans="1:1">
      <c r="A169" s="46"/>
    </row>
    <row r="170" spans="1:1">
      <c r="A170" s="46"/>
    </row>
    <row r="171" spans="1:1">
      <c r="A171" s="46"/>
    </row>
    <row r="172" spans="1:1">
      <c r="A172" s="46"/>
    </row>
    <row r="173" spans="1:1">
      <c r="A173" s="46"/>
    </row>
    <row r="174" spans="1:1">
      <c r="A174" s="46"/>
    </row>
    <row r="175" spans="1:1">
      <c r="A175" s="46"/>
    </row>
    <row r="176" spans="1:1">
      <c r="A176" s="46"/>
    </row>
    <row r="177" spans="1:1">
      <c r="A177" s="46"/>
    </row>
    <row r="178" spans="1:1">
      <c r="A178" s="46"/>
    </row>
    <row r="179" spans="1:1">
      <c r="A179" s="46"/>
    </row>
    <row r="180" spans="1:1">
      <c r="A180" s="46"/>
    </row>
    <row r="181" spans="1:1">
      <c r="A181" s="46"/>
    </row>
    <row r="182" spans="1:1">
      <c r="A182" s="46"/>
    </row>
    <row r="183" spans="1:1">
      <c r="A183" s="46"/>
    </row>
    <row r="184" spans="1:1">
      <c r="A184" s="46"/>
    </row>
    <row r="185" spans="1:1">
      <c r="A185" s="46"/>
    </row>
    <row r="186" spans="1:1">
      <c r="A186" s="46"/>
    </row>
    <row r="187" spans="1:1">
      <c r="A187" s="46"/>
    </row>
    <row r="188" spans="1:1">
      <c r="A188" s="46"/>
    </row>
    <row r="189" spans="1:1">
      <c r="A189" s="46"/>
    </row>
    <row r="190" spans="1:1">
      <c r="A190" s="46"/>
    </row>
    <row r="191" spans="1:1">
      <c r="A191" s="46"/>
    </row>
    <row r="192" spans="1:1">
      <c r="A192" s="46"/>
    </row>
    <row r="193" spans="1:1">
      <c r="A193" s="46"/>
    </row>
    <row r="194" spans="1:1">
      <c r="A194" s="46"/>
    </row>
    <row r="195" spans="1:1">
      <c r="A195" s="46"/>
    </row>
    <row r="196" spans="1:1">
      <c r="A196" s="46"/>
    </row>
    <row r="197" spans="1:1">
      <c r="A197" s="46"/>
    </row>
    <row r="198" spans="1:1">
      <c r="A198" s="46"/>
    </row>
    <row r="199" spans="1:1">
      <c r="A199" s="46"/>
    </row>
    <row r="200" spans="1:1">
      <c r="A200" s="46"/>
    </row>
    <row r="201" spans="1:1">
      <c r="A201" s="46"/>
    </row>
    <row r="202" spans="1:1">
      <c r="A202" s="46"/>
    </row>
    <row r="203" spans="1:1">
      <c r="A203" s="46"/>
    </row>
    <row r="204" spans="1:1">
      <c r="A204" s="46"/>
    </row>
    <row r="205" spans="1:1">
      <c r="A205" s="46"/>
    </row>
    <row r="206" spans="1:1">
      <c r="A206" s="46"/>
    </row>
    <row r="207" spans="1:1">
      <c r="A207" s="46"/>
    </row>
    <row r="208" spans="1:1">
      <c r="A208" s="46"/>
    </row>
    <row r="209" spans="1:1">
      <c r="A209" s="46"/>
    </row>
    <row r="210" spans="1:1">
      <c r="A210" s="46"/>
    </row>
    <row r="211" spans="1:1">
      <c r="A211" s="46"/>
    </row>
    <row r="212" spans="1:1">
      <c r="A212" s="46"/>
    </row>
    <row r="213" spans="1:1">
      <c r="A213" s="46"/>
    </row>
    <row r="214" spans="1:1">
      <c r="A214" s="46"/>
    </row>
    <row r="215" spans="1:1">
      <c r="A215" s="46"/>
    </row>
    <row r="216" spans="1:1">
      <c r="A216" s="46"/>
    </row>
    <row r="217" spans="1:1">
      <c r="A217" s="46"/>
    </row>
    <row r="218" spans="1:1">
      <c r="A218" s="46"/>
    </row>
    <row r="219" spans="1:1">
      <c r="A219" s="46"/>
    </row>
    <row r="220" spans="1:1">
      <c r="A220" s="46"/>
    </row>
    <row r="221" spans="1:1">
      <c r="A221" s="46"/>
    </row>
    <row r="222" spans="1:1">
      <c r="A222" s="46"/>
    </row>
    <row r="223" spans="1:1">
      <c r="A223" s="46"/>
    </row>
    <row r="224" spans="1:1">
      <c r="A224" s="46"/>
    </row>
    <row r="225" spans="1:1">
      <c r="A225" s="46"/>
    </row>
    <row r="226" spans="1:1">
      <c r="A226" s="46"/>
    </row>
    <row r="227" spans="1:1">
      <c r="A227" s="46"/>
    </row>
    <row r="228" spans="1:1">
      <c r="A228" s="46"/>
    </row>
    <row r="229" spans="1:1">
      <c r="A229" s="46"/>
    </row>
    <row r="230" spans="1:1">
      <c r="A230" s="46"/>
    </row>
    <row r="231" spans="1:1">
      <c r="A231" s="46"/>
    </row>
    <row r="232" spans="1:1">
      <c r="A232" s="46"/>
    </row>
    <row r="233" spans="1:1">
      <c r="A233" s="46"/>
    </row>
    <row r="234" spans="1:1">
      <c r="A234" s="46"/>
    </row>
    <row r="235" spans="1:1">
      <c r="A235" s="46"/>
    </row>
    <row r="236" spans="1:1">
      <c r="A236" s="46"/>
    </row>
    <row r="237" spans="1:1">
      <c r="A237" s="46"/>
    </row>
    <row r="238" spans="1:1">
      <c r="A238" s="46"/>
    </row>
    <row r="239" spans="1:1">
      <c r="A239" s="46"/>
    </row>
    <row r="240" spans="1:1">
      <c r="A240" s="46"/>
    </row>
    <row r="241" spans="1:1">
      <c r="A241" s="46"/>
    </row>
    <row r="242" spans="1:1">
      <c r="A242" s="46"/>
    </row>
    <row r="243" spans="1:1">
      <c r="A243" s="46"/>
    </row>
    <row r="244" spans="1:1">
      <c r="A244" s="46"/>
    </row>
    <row r="245" spans="1:1">
      <c r="A245" s="46"/>
    </row>
    <row r="246" spans="1:1">
      <c r="A246" s="46"/>
    </row>
    <row r="247" spans="1:1">
      <c r="A247" s="46"/>
    </row>
    <row r="248" spans="1:1">
      <c r="A248" s="46"/>
    </row>
    <row r="249" spans="1:1">
      <c r="A249" s="46"/>
    </row>
    <row r="250" spans="1:1">
      <c r="A250" s="46"/>
    </row>
    <row r="251" spans="1:1">
      <c r="A251" s="46"/>
    </row>
    <row r="252" spans="1:1">
      <c r="A252" s="46"/>
    </row>
    <row r="253" spans="1:1">
      <c r="A253" s="46"/>
    </row>
    <row r="254" spans="1:1">
      <c r="A254" s="46"/>
    </row>
    <row r="255" spans="1:1">
      <c r="A255" s="46"/>
    </row>
    <row r="256" spans="1:1">
      <c r="A256" s="46"/>
    </row>
    <row r="257" spans="1:1">
      <c r="A257" s="46"/>
    </row>
    <row r="258" spans="1:1">
      <c r="A258" s="46"/>
    </row>
    <row r="259" spans="1:1">
      <c r="A259" s="46"/>
    </row>
    <row r="260" spans="1:1">
      <c r="A260" s="46"/>
    </row>
    <row r="261" spans="1:1">
      <c r="A261" s="46"/>
    </row>
    <row r="262" spans="1:1">
      <c r="A262" s="46"/>
    </row>
    <row r="263" spans="1:1">
      <c r="A263" s="46"/>
    </row>
    <row r="264" spans="1:1">
      <c r="A264" s="46"/>
    </row>
    <row r="265" spans="1:1">
      <c r="A265" s="46"/>
    </row>
    <row r="266" spans="1:1">
      <c r="A266" s="46"/>
    </row>
    <row r="267" spans="1:1">
      <c r="A267" s="46"/>
    </row>
    <row r="268" spans="1:1">
      <c r="A268" s="46"/>
    </row>
    <row r="269" spans="1:1">
      <c r="A269" s="46"/>
    </row>
    <row r="270" spans="1:1">
      <c r="A270" s="46"/>
    </row>
    <row r="271" spans="1:1">
      <c r="A271" s="46"/>
    </row>
    <row r="272" spans="1:1">
      <c r="A272" s="46"/>
    </row>
    <row r="273" spans="1:1">
      <c r="A273" s="46"/>
    </row>
    <row r="274" spans="1:1">
      <c r="A274" s="46"/>
    </row>
    <row r="275" spans="1:1">
      <c r="A275" s="46"/>
    </row>
    <row r="276" spans="1:1">
      <c r="A276" s="46"/>
    </row>
    <row r="277" spans="1:1">
      <c r="A277" s="46"/>
    </row>
    <row r="278" spans="1:1">
      <c r="A278" s="46"/>
    </row>
    <row r="279" spans="1:1">
      <c r="A279" s="46"/>
    </row>
    <row r="280" spans="1:1">
      <c r="A280" s="46"/>
    </row>
    <row r="281" spans="1:1">
      <c r="A281" s="46"/>
    </row>
    <row r="282" spans="1:1">
      <c r="A282" s="46"/>
    </row>
    <row r="283" spans="1:1">
      <c r="A283" s="46"/>
    </row>
    <row r="284" spans="1:1">
      <c r="A284" s="46"/>
    </row>
    <row r="285" spans="1:1">
      <c r="A285" s="46"/>
    </row>
    <row r="286" spans="1:1">
      <c r="A286" s="46"/>
    </row>
    <row r="287" spans="1:1">
      <c r="A287" s="46"/>
    </row>
    <row r="288" spans="1:1">
      <c r="A288" s="46"/>
    </row>
    <row r="289" spans="1:1">
      <c r="A289" s="46"/>
    </row>
    <row r="290" spans="1:1">
      <c r="A290" s="46"/>
    </row>
    <row r="291" spans="1:1">
      <c r="A291" s="46"/>
    </row>
    <row r="292" spans="1:1">
      <c r="A292" s="46"/>
    </row>
    <row r="293" spans="1:1">
      <c r="A293" s="46"/>
    </row>
    <row r="294" spans="1:1">
      <c r="A294" s="46"/>
    </row>
    <row r="295" spans="1:1">
      <c r="A295" s="46"/>
    </row>
    <row r="296" spans="1:1">
      <c r="A296" s="46"/>
    </row>
    <row r="297" spans="1:1">
      <c r="A297" s="46"/>
    </row>
    <row r="298" spans="1:1">
      <c r="A298" s="46"/>
    </row>
    <row r="299" spans="1:1">
      <c r="A299" s="46"/>
    </row>
    <row r="300" spans="1:1">
      <c r="A300" s="46"/>
    </row>
    <row r="301" spans="1:1">
      <c r="A301" s="46"/>
    </row>
    <row r="302" spans="1:1">
      <c r="A302" s="46"/>
    </row>
    <row r="303" spans="1:1">
      <c r="A303" s="46"/>
    </row>
    <row r="304" spans="1:1">
      <c r="A304" s="46"/>
    </row>
    <row r="305" spans="1:1">
      <c r="A305" s="46"/>
    </row>
    <row r="306" spans="1:1">
      <c r="A306" s="46"/>
    </row>
    <row r="307" spans="1:1">
      <c r="A307" s="46"/>
    </row>
    <row r="308" spans="1:1">
      <c r="A308" s="46"/>
    </row>
    <row r="309" spans="1:1">
      <c r="A309" s="46"/>
    </row>
    <row r="310" spans="1:1">
      <c r="A310" s="46"/>
    </row>
    <row r="311" spans="1:1">
      <c r="A311" s="46"/>
    </row>
    <row r="312" spans="1:1">
      <c r="A312" s="46"/>
    </row>
    <row r="313" spans="1:1">
      <c r="A313" s="46"/>
    </row>
    <row r="314" spans="1:1">
      <c r="A314" s="46"/>
    </row>
    <row r="315" spans="1:1">
      <c r="A315" s="46"/>
    </row>
    <row r="316" spans="1:1">
      <c r="A316" s="46"/>
    </row>
    <row r="317" spans="1:1">
      <c r="A317" s="46"/>
    </row>
    <row r="318" spans="1:1">
      <c r="A318" s="46"/>
    </row>
    <row r="319" spans="1:1">
      <c r="A319" s="46"/>
    </row>
    <row r="320" spans="1:1">
      <c r="A320" s="46"/>
    </row>
    <row r="321" spans="1:1">
      <c r="A321" s="46"/>
    </row>
    <row r="322" spans="1:1">
      <c r="A322" s="46"/>
    </row>
    <row r="323" spans="1:1">
      <c r="A323" s="46"/>
    </row>
    <row r="324" spans="1:1">
      <c r="A324" s="46"/>
    </row>
    <row r="325" spans="1:1">
      <c r="A325" s="46"/>
    </row>
    <row r="326" spans="1:1">
      <c r="A326" s="46"/>
    </row>
    <row r="327" spans="1:1">
      <c r="A327" s="46"/>
    </row>
    <row r="328" spans="1:1">
      <c r="A328" s="46"/>
    </row>
    <row r="329" spans="1:1">
      <c r="A329" s="46"/>
    </row>
    <row r="330" spans="1:1">
      <c r="A330" s="46"/>
    </row>
    <row r="331" spans="1:1">
      <c r="A331" s="46"/>
    </row>
    <row r="332" spans="1:1">
      <c r="A332" s="46"/>
    </row>
    <row r="333" spans="1:1">
      <c r="A333" s="46"/>
    </row>
    <row r="334" spans="1:1">
      <c r="A334" s="46"/>
    </row>
    <row r="335" spans="1:1">
      <c r="A335" s="46"/>
    </row>
    <row r="336" spans="1:1">
      <c r="A336" s="46"/>
    </row>
    <row r="337" spans="1:1">
      <c r="A337" s="46"/>
    </row>
    <row r="338" spans="1:1">
      <c r="A338" s="46"/>
    </row>
    <row r="339" spans="1:1">
      <c r="A339" s="46"/>
    </row>
    <row r="340" spans="1:1">
      <c r="A340" s="46"/>
    </row>
    <row r="341" spans="1:1">
      <c r="A341" s="46"/>
    </row>
    <row r="342" spans="1:1">
      <c r="A342" s="46"/>
    </row>
    <row r="343" spans="1:1">
      <c r="A343" s="46"/>
    </row>
    <row r="344" spans="1:1">
      <c r="A344" s="46"/>
    </row>
    <row r="345" spans="1:1">
      <c r="A345" s="46"/>
    </row>
    <row r="346" spans="1:1">
      <c r="A346" s="46"/>
    </row>
    <row r="347" spans="1:1">
      <c r="A347" s="46"/>
    </row>
    <row r="348" spans="1:1">
      <c r="A348" s="46"/>
    </row>
    <row r="349" spans="1:1">
      <c r="A349" s="46"/>
    </row>
    <row r="350" spans="1:1">
      <c r="A350" s="46"/>
    </row>
    <row r="351" spans="1:1">
      <c r="A351" s="46"/>
    </row>
    <row r="352" spans="1:1">
      <c r="A352" s="46"/>
    </row>
    <row r="353" spans="1:1">
      <c r="A353" s="46"/>
    </row>
    <row r="354" spans="1:1">
      <c r="A354" s="46"/>
    </row>
    <row r="355" spans="1:1">
      <c r="A355" s="46"/>
    </row>
    <row r="356" spans="1:1">
      <c r="A356" s="46"/>
    </row>
    <row r="357" spans="1:1">
      <c r="A357" s="46"/>
    </row>
    <row r="358" spans="1:1">
      <c r="A358" s="46"/>
    </row>
    <row r="359" spans="1:1">
      <c r="A359" s="46"/>
    </row>
    <row r="360" spans="1:1">
      <c r="A360" s="46"/>
    </row>
    <row r="361" spans="1:1">
      <c r="A361" s="46"/>
    </row>
    <row r="362" spans="1:1">
      <c r="A362" s="46"/>
    </row>
    <row r="363" spans="1:1">
      <c r="A363" s="46"/>
    </row>
    <row r="364" spans="1:1">
      <c r="A364" s="46"/>
    </row>
    <row r="365" spans="1:1">
      <c r="A365" s="46"/>
    </row>
    <row r="366" spans="1:1">
      <c r="A366" s="46"/>
    </row>
    <row r="367" spans="1:1">
      <c r="A367" s="46"/>
    </row>
    <row r="368" spans="1:1">
      <c r="A368" s="46"/>
    </row>
    <row r="369" spans="1:1">
      <c r="A369" s="46"/>
    </row>
    <row r="370" spans="1:1">
      <c r="A370" s="46"/>
    </row>
    <row r="371" spans="1:1">
      <c r="A371" s="46"/>
    </row>
    <row r="372" spans="1:1">
      <c r="A372" s="46"/>
    </row>
    <row r="373" spans="1:1">
      <c r="A373" s="46"/>
    </row>
    <row r="374" spans="1:1">
      <c r="A374" s="46"/>
    </row>
    <row r="375" spans="1:1">
      <c r="A375" s="46"/>
    </row>
    <row r="376" spans="1:1">
      <c r="A376" s="46"/>
    </row>
    <row r="377" spans="1:1">
      <c r="A377" s="46"/>
    </row>
    <row r="378" spans="1:1">
      <c r="A378" s="46"/>
    </row>
    <row r="379" spans="1:1">
      <c r="A379" s="46"/>
    </row>
    <row r="380" spans="1:1">
      <c r="A380" s="46"/>
    </row>
    <row r="381" spans="1:1">
      <c r="A381" s="46"/>
    </row>
    <row r="382" spans="1:1">
      <c r="A382" s="46"/>
    </row>
    <row r="383" spans="1:1">
      <c r="A383" s="46"/>
    </row>
    <row r="384" spans="1:1">
      <c r="A384" s="46"/>
    </row>
    <row r="385" spans="1:1">
      <c r="A385" s="46"/>
    </row>
    <row r="386" spans="1:1">
      <c r="A386" s="46"/>
    </row>
    <row r="387" spans="1:1">
      <c r="A387" s="46"/>
    </row>
    <row r="388" spans="1:1">
      <c r="A388" s="46"/>
    </row>
    <row r="389" spans="1:1">
      <c r="A389" s="46"/>
    </row>
    <row r="390" spans="1:1">
      <c r="A390" s="46"/>
    </row>
    <row r="391" spans="1:1">
      <c r="A391" s="46"/>
    </row>
    <row r="392" spans="1:1">
      <c r="A392" s="46"/>
    </row>
    <row r="393" spans="1:1">
      <c r="A393" s="46"/>
    </row>
    <row r="394" spans="1:1">
      <c r="A394" s="46"/>
    </row>
    <row r="395" spans="1:1">
      <c r="A395" s="46"/>
    </row>
    <row r="396" spans="1:1">
      <c r="A396" s="46"/>
    </row>
    <row r="397" spans="1:1">
      <c r="A397" s="46"/>
    </row>
    <row r="398" spans="1:1">
      <c r="A398" s="46"/>
    </row>
    <row r="399" spans="1:1">
      <c r="A399" s="46"/>
    </row>
    <row r="400" spans="1:1">
      <c r="A400" s="46"/>
    </row>
    <row r="401" spans="1:1">
      <c r="A401" s="46"/>
    </row>
    <row r="402" spans="1:1">
      <c r="A402" s="46"/>
    </row>
    <row r="403" spans="1:1">
      <c r="A403" s="46"/>
    </row>
    <row r="404" spans="1:1">
      <c r="A404" s="46"/>
    </row>
    <row r="405" spans="1:1">
      <c r="A405" s="46"/>
    </row>
    <row r="406" spans="1:1">
      <c r="A406" s="46"/>
    </row>
    <row r="407" spans="1:1">
      <c r="A407" s="46"/>
    </row>
    <row r="408" spans="1:1">
      <c r="A408" s="46"/>
    </row>
    <row r="409" spans="1:1">
      <c r="A409" s="46"/>
    </row>
    <row r="410" spans="1:1">
      <c r="A410" s="46"/>
    </row>
    <row r="411" spans="1:1">
      <c r="A411" s="46"/>
    </row>
    <row r="412" spans="1:1">
      <c r="A412" s="46"/>
    </row>
    <row r="413" spans="1:1">
      <c r="A413" s="46"/>
    </row>
    <row r="414" spans="1:1">
      <c r="A414" s="46"/>
    </row>
    <row r="415" spans="1:1">
      <c r="A415" s="46"/>
    </row>
    <row r="416" spans="1:1">
      <c r="A416" s="46"/>
    </row>
    <row r="417" spans="1:1">
      <c r="A417" s="46"/>
    </row>
    <row r="418" spans="1:1">
      <c r="A418" s="46"/>
    </row>
    <row r="419" spans="1:1">
      <c r="A419" s="46"/>
    </row>
    <row r="420" spans="1:1">
      <c r="A420" s="46"/>
    </row>
    <row r="421" spans="1:1">
      <c r="A421" s="46"/>
    </row>
    <row r="422" spans="1:1">
      <c r="A422" s="46"/>
    </row>
    <row r="423" spans="1:1">
      <c r="A423" s="46"/>
    </row>
    <row r="424" spans="1:1">
      <c r="A424" s="46"/>
    </row>
    <row r="425" spans="1:1">
      <c r="A425" s="46"/>
    </row>
    <row r="426" spans="1:1">
      <c r="A426" s="46"/>
    </row>
    <row r="427" spans="1:1">
      <c r="A427" s="46"/>
    </row>
    <row r="428" spans="1:1">
      <c r="A428" s="46"/>
    </row>
    <row r="429" spans="1:1">
      <c r="A429" s="46"/>
    </row>
    <row r="430" spans="1:1">
      <c r="A430" s="46"/>
    </row>
    <row r="431" spans="1:1">
      <c r="A431" s="46"/>
    </row>
    <row r="432" spans="1:1">
      <c r="A432" s="46"/>
    </row>
    <row r="433" spans="1:1">
      <c r="A433" s="46"/>
    </row>
    <row r="434" spans="1:1">
      <c r="A434" s="46"/>
    </row>
    <row r="435" spans="1:1">
      <c r="A435" s="46"/>
    </row>
    <row r="436" spans="1:1">
      <c r="A436" s="46"/>
    </row>
    <row r="437" spans="1:1">
      <c r="A437" s="46"/>
    </row>
    <row r="438" spans="1:1">
      <c r="A438" s="46"/>
    </row>
    <row r="439" spans="1:1">
      <c r="A439" s="46"/>
    </row>
    <row r="440" spans="1:1">
      <c r="A440" s="46"/>
    </row>
    <row r="441" spans="1:1">
      <c r="A441" s="46"/>
    </row>
    <row r="442" spans="1:1">
      <c r="A442" s="46"/>
    </row>
    <row r="443" spans="1:1">
      <c r="A443" s="46"/>
    </row>
    <row r="444" spans="1:1">
      <c r="A444" s="46"/>
    </row>
    <row r="445" spans="1:1">
      <c r="A445" s="46"/>
    </row>
    <row r="446" spans="1:1">
      <c r="A446" s="46"/>
    </row>
    <row r="447" spans="1:1">
      <c r="A447" s="46"/>
    </row>
    <row r="448" spans="1:1">
      <c r="A448" s="46"/>
    </row>
    <row r="449" spans="1:1">
      <c r="A449" s="46"/>
    </row>
    <row r="450" spans="1:1">
      <c r="A450" s="46"/>
    </row>
    <row r="451" spans="1:1">
      <c r="A451" s="46"/>
    </row>
    <row r="452" spans="1:1">
      <c r="A452" s="46"/>
    </row>
    <row r="453" spans="1:1">
      <c r="A453" s="46"/>
    </row>
    <row r="454" spans="1:1">
      <c r="A454" s="46"/>
    </row>
    <row r="455" spans="1:1">
      <c r="A455" s="46"/>
    </row>
    <row r="456" spans="1:1">
      <c r="A456" s="46"/>
    </row>
    <row r="457" spans="1:1">
      <c r="A457" s="46"/>
    </row>
    <row r="458" spans="1:1">
      <c r="A458" s="46"/>
    </row>
    <row r="459" spans="1:1">
      <c r="A459" s="46"/>
    </row>
    <row r="460" spans="1:1">
      <c r="A460" s="46"/>
    </row>
    <row r="461" spans="1:1">
      <c r="A461" s="46"/>
    </row>
    <row r="462" spans="1:1">
      <c r="A462" s="46"/>
    </row>
    <row r="463" spans="1:1">
      <c r="A463" s="46"/>
    </row>
    <row r="464" spans="1:1">
      <c r="A464" s="46"/>
    </row>
    <row r="465" spans="1:1">
      <c r="A465" s="46"/>
    </row>
    <row r="466" spans="1:1">
      <c r="A466" s="46"/>
    </row>
    <row r="467" spans="1:1">
      <c r="A467" s="46"/>
    </row>
    <row r="468" spans="1:1">
      <c r="A468" s="46"/>
    </row>
    <row r="469" spans="1:1">
      <c r="A469" s="46"/>
    </row>
    <row r="470" spans="1:1">
      <c r="A470" s="46"/>
    </row>
    <row r="471" spans="1:1">
      <c r="A471" s="46"/>
    </row>
    <row r="472" spans="1:1">
      <c r="A472" s="46"/>
    </row>
    <row r="473" spans="1:1">
      <c r="A473" s="46"/>
    </row>
    <row r="474" spans="1:1">
      <c r="A474" s="46"/>
    </row>
    <row r="475" spans="1:1">
      <c r="A475" s="46"/>
    </row>
    <row r="476" spans="1:1">
      <c r="A476" s="46"/>
    </row>
    <row r="477" spans="1:1">
      <c r="A477" s="46"/>
    </row>
    <row r="478" spans="1:1">
      <c r="A478" s="46"/>
    </row>
    <row r="479" spans="1:1">
      <c r="A479" s="46"/>
    </row>
    <row r="480" spans="1:1">
      <c r="A480" s="46"/>
    </row>
    <row r="481" spans="1:1">
      <c r="A481" s="46"/>
    </row>
    <row r="482" spans="1:1">
      <c r="A482" s="46"/>
    </row>
    <row r="483" spans="1:1">
      <c r="A483" s="46"/>
    </row>
    <row r="484" spans="1:1">
      <c r="A484" s="46"/>
    </row>
    <row r="485" spans="1:1">
      <c r="A485" s="46"/>
    </row>
    <row r="486" spans="1:1">
      <c r="A486" s="46"/>
    </row>
    <row r="487" spans="1:1">
      <c r="A487" s="46"/>
    </row>
    <row r="488" spans="1:1">
      <c r="A488" s="46"/>
    </row>
    <row r="489" spans="1:1">
      <c r="A489" s="46"/>
    </row>
    <row r="490" spans="1:1">
      <c r="A490" s="46"/>
    </row>
    <row r="491" spans="1:1">
      <c r="A491" s="46"/>
    </row>
    <row r="492" spans="1:1">
      <c r="A492" s="46"/>
    </row>
    <row r="493" spans="1:1">
      <c r="A493" s="46"/>
    </row>
    <row r="494" spans="1:1">
      <c r="A494" s="46"/>
    </row>
    <row r="495" spans="1:1">
      <c r="A495" s="46"/>
    </row>
    <row r="496" spans="1:1">
      <c r="A496" s="46"/>
    </row>
    <row r="497" spans="1:1">
      <c r="A497" s="46"/>
    </row>
    <row r="498" spans="1:1">
      <c r="A498" s="46"/>
    </row>
    <row r="499" spans="1:1">
      <c r="A499" s="46"/>
    </row>
    <row r="500" spans="1:1">
      <c r="A500" s="46"/>
    </row>
    <row r="501" spans="1:1">
      <c r="A501" s="46"/>
    </row>
    <row r="502" spans="1:1">
      <c r="A502" s="46"/>
    </row>
    <row r="503" spans="1:1">
      <c r="A503" s="46"/>
    </row>
    <row r="504" spans="1:1">
      <c r="A504" s="46"/>
    </row>
    <row r="505" spans="1:1">
      <c r="A505" s="46"/>
    </row>
    <row r="506" spans="1:1">
      <c r="A506" s="46"/>
    </row>
    <row r="507" spans="1:1">
      <c r="A507" s="46"/>
    </row>
    <row r="508" spans="1:1">
      <c r="A508" s="46"/>
    </row>
    <row r="509" spans="1:1">
      <c r="A509" s="46"/>
    </row>
    <row r="510" spans="1:1">
      <c r="A510" s="46"/>
    </row>
    <row r="511" spans="1:1">
      <c r="A511" s="46"/>
    </row>
    <row r="512" spans="1:1">
      <c r="A512" s="46"/>
    </row>
    <row r="513" spans="1:1">
      <c r="A513" s="46"/>
    </row>
    <row r="514" spans="1:1">
      <c r="A514" s="46"/>
    </row>
    <row r="515" spans="1:1">
      <c r="A515" s="46"/>
    </row>
    <row r="516" spans="1:1">
      <c r="A516" s="46"/>
    </row>
    <row r="517" spans="1:1">
      <c r="A517" s="46"/>
    </row>
    <row r="518" spans="1:1">
      <c r="A518" s="46"/>
    </row>
    <row r="519" spans="1:1">
      <c r="A519" s="46"/>
    </row>
    <row r="520" spans="1:1">
      <c r="A520" s="46"/>
    </row>
    <row r="521" spans="1:1">
      <c r="A521" s="46"/>
    </row>
    <row r="522" spans="1:1">
      <c r="A522" s="46"/>
    </row>
    <row r="523" spans="1:1">
      <c r="A523" s="46"/>
    </row>
    <row r="524" spans="1:1">
      <c r="A524" s="46"/>
    </row>
    <row r="525" spans="1:1">
      <c r="A525" s="46"/>
    </row>
    <row r="526" spans="1:1">
      <c r="A526" s="46"/>
    </row>
    <row r="527" spans="1:1">
      <c r="A527" s="46"/>
    </row>
    <row r="528" spans="1:1">
      <c r="A528" s="46"/>
    </row>
    <row r="529" spans="1:1">
      <c r="A529" s="46"/>
    </row>
    <row r="530" spans="1:1">
      <c r="A530" s="46"/>
    </row>
    <row r="531" spans="1:1">
      <c r="A531" s="46"/>
    </row>
    <row r="532" spans="1:1">
      <c r="A532" s="46"/>
    </row>
    <row r="533" spans="1:1">
      <c r="A533" s="46"/>
    </row>
    <row r="534" spans="1:1">
      <c r="A534" s="46"/>
    </row>
    <row r="535" spans="1:1">
      <c r="A535" s="46"/>
    </row>
    <row r="536" spans="1:1">
      <c r="A536" s="46"/>
    </row>
    <row r="537" spans="1:1">
      <c r="A537" s="46"/>
    </row>
    <row r="538" spans="1:1">
      <c r="A538" s="46"/>
    </row>
    <row r="539" spans="1:1">
      <c r="A539" s="46"/>
    </row>
    <row r="540" spans="1:1">
      <c r="A540" s="46"/>
    </row>
    <row r="541" spans="1:1">
      <c r="A541" s="46"/>
    </row>
    <row r="542" spans="1:1">
      <c r="A542" s="46"/>
    </row>
    <row r="543" spans="1:1">
      <c r="A543" s="46"/>
    </row>
    <row r="544" spans="1:1">
      <c r="A544" s="46"/>
    </row>
    <row r="545" spans="1:1">
      <c r="A545" s="46"/>
    </row>
    <row r="546" spans="1:1">
      <c r="A546" s="46"/>
    </row>
    <row r="547" spans="1:1">
      <c r="A547" s="46"/>
    </row>
    <row r="548" spans="1:1">
      <c r="A548" s="46"/>
    </row>
    <row r="549" spans="1:1">
      <c r="A549" s="46"/>
    </row>
    <row r="550" spans="1:1">
      <c r="A550" s="46"/>
    </row>
    <row r="551" spans="1:1">
      <c r="A551" s="46"/>
    </row>
    <row r="552" spans="1:1">
      <c r="A552" s="46"/>
    </row>
    <row r="553" spans="1:1">
      <c r="A553" s="46"/>
    </row>
    <row r="554" spans="1:1">
      <c r="A554" s="46"/>
    </row>
    <row r="555" spans="1:1">
      <c r="A555" s="46"/>
    </row>
    <row r="556" spans="1:1">
      <c r="A556" s="46"/>
    </row>
    <row r="557" spans="1:1">
      <c r="A557" s="46"/>
    </row>
    <row r="558" spans="1:1">
      <c r="A558" s="46"/>
    </row>
    <row r="559" spans="1:1">
      <c r="A559" s="46"/>
    </row>
    <row r="560" spans="1:1">
      <c r="A560" s="46"/>
    </row>
    <row r="561" spans="1:1">
      <c r="A561" s="46"/>
    </row>
    <row r="562" spans="1:1">
      <c r="A562" s="46"/>
    </row>
    <row r="563" spans="1:1">
      <c r="A563" s="46"/>
    </row>
    <row r="564" spans="1:1">
      <c r="A564" s="46"/>
    </row>
    <row r="565" spans="1:1">
      <c r="A565" s="46"/>
    </row>
    <row r="566" spans="1:1">
      <c r="A566" s="46"/>
    </row>
    <row r="567" spans="1:1">
      <c r="A567" s="46"/>
    </row>
    <row r="568" spans="1:1">
      <c r="A568" s="46"/>
    </row>
    <row r="569" spans="1:1">
      <c r="A569" s="46"/>
    </row>
    <row r="570" spans="1:1">
      <c r="A570" s="46"/>
    </row>
    <row r="571" spans="1:1">
      <c r="A571" s="46"/>
    </row>
  </sheetData>
  <mergeCells count="14">
    <mergeCell ref="A1:L1"/>
    <mergeCell ref="A3:L3"/>
    <mergeCell ref="A5:L5"/>
    <mergeCell ref="K7:L7"/>
    <mergeCell ref="M7:M8"/>
    <mergeCell ref="G58:I58"/>
    <mergeCell ref="A7:A8"/>
    <mergeCell ref="B7:B8"/>
    <mergeCell ref="C7:C8"/>
    <mergeCell ref="D7:D8"/>
    <mergeCell ref="E7:E8"/>
    <mergeCell ref="F7:F8"/>
    <mergeCell ref="G7:H7"/>
    <mergeCell ref="I7:J7"/>
  </mergeCells>
  <pageMargins left="0" right="0" top="0.5" bottom="0.75" header="0.3" footer="0.3"/>
  <pageSetup scale="58" orientation="landscape" r:id="rId1"/>
  <headerFooter>
    <oddFooter>Page &amp;P of &amp;N</oddFooter>
  </headerFooter>
  <ignoredErrors>
    <ignoredError sqref="B10:C10 E70:M134 E63:E69 B36 B63:D134 B39:E39 B13 D40:E40 D51:D54 B45:C54 E45:E54 D45:D49 B40:C41 B42 D42:E42 B15:E15 D10:E13 B35:E35 D36:E36 B12:C12 B11 B34 D34:E34"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8"/>
  <sheetViews>
    <sheetView view="pageBreakPreview" topLeftCell="A7" zoomScale="90" zoomScaleNormal="100" zoomScaleSheetLayoutView="90" workbookViewId="0">
      <selection activeCell="J13" sqref="J13"/>
    </sheetView>
  </sheetViews>
  <sheetFormatPr defaultRowHeight="16.2"/>
  <cols>
    <col min="1" max="1" width="3.6640625" style="120" customWidth="1"/>
    <col min="2" max="2" width="12.6640625" style="394" hidden="1" customWidth="1"/>
    <col min="3" max="3" width="45.6640625" style="120" customWidth="1"/>
    <col min="4" max="6" width="8.6640625" style="120" customWidth="1"/>
    <col min="7" max="12" width="12.6640625" style="120" customWidth="1"/>
    <col min="13" max="13" width="14.6640625" style="120" customWidth="1"/>
    <col min="14" max="14" width="14.6640625" customWidth="1"/>
  </cols>
  <sheetData>
    <row r="1" spans="1:16" s="124" customFormat="1" ht="69" customHeight="1">
      <c r="A1" s="752" t="str">
        <f>თავფურცელ!A10</f>
        <v>ქ.ბათუმი, ბარცხანა. ბენზინგასამართი სადგურის შენობის და ტერიტორიის სარეკონსტრუქციო სამუშაოები</v>
      </c>
      <c r="B1" s="752"/>
      <c r="C1" s="752"/>
      <c r="D1" s="752"/>
      <c r="E1" s="752"/>
      <c r="F1" s="752"/>
      <c r="G1" s="752"/>
      <c r="H1" s="752"/>
      <c r="I1" s="752"/>
      <c r="J1" s="752"/>
      <c r="K1" s="752"/>
      <c r="L1" s="752"/>
      <c r="M1" s="116"/>
    </row>
    <row r="2" spans="1:16" s="349" customFormat="1" ht="4.95" customHeight="1">
      <c r="A2" s="347"/>
      <c r="B2" s="348"/>
    </row>
    <row r="3" spans="1:16" s="125" customFormat="1" ht="18" customHeight="1">
      <c r="A3" s="753" t="s">
        <v>29</v>
      </c>
      <c r="B3" s="753"/>
      <c r="C3" s="753"/>
      <c r="D3" s="753"/>
      <c r="E3" s="753"/>
      <c r="F3" s="753"/>
      <c r="G3" s="753"/>
      <c r="H3" s="753"/>
      <c r="I3" s="753"/>
      <c r="J3" s="753"/>
      <c r="K3" s="753"/>
      <c r="L3" s="753"/>
      <c r="M3" s="118"/>
      <c r="N3" s="117"/>
      <c r="O3" s="118"/>
      <c r="P3" s="118"/>
    </row>
    <row r="4" spans="1:16" s="349" customFormat="1" ht="4.95" customHeight="1">
      <c r="A4" s="347"/>
      <c r="B4" s="348"/>
    </row>
    <row r="5" spans="1:16" s="125" customFormat="1" ht="18" customHeight="1">
      <c r="A5" s="753" t="s">
        <v>15</v>
      </c>
      <c r="B5" s="753"/>
      <c r="C5" s="753"/>
      <c r="D5" s="753"/>
      <c r="E5" s="753"/>
      <c r="F5" s="753"/>
      <c r="G5" s="753"/>
      <c r="H5" s="753"/>
      <c r="I5" s="753"/>
      <c r="J5" s="753"/>
      <c r="K5" s="753"/>
      <c r="L5" s="753"/>
      <c r="M5" s="118"/>
      <c r="N5" s="117"/>
      <c r="O5" s="118"/>
      <c r="P5" s="118"/>
    </row>
    <row r="6" spans="1:16" s="355" customFormat="1" ht="19.95" customHeight="1" thickBot="1">
      <c r="A6" s="352"/>
      <c r="B6" s="386"/>
      <c r="C6" s="353"/>
      <c r="D6" s="353"/>
      <c r="E6" s="353"/>
      <c r="F6" s="353"/>
      <c r="G6" s="353"/>
      <c r="H6" s="353"/>
      <c r="I6" s="354"/>
      <c r="J6" s="353"/>
      <c r="K6" s="354"/>
      <c r="L6" s="353"/>
      <c r="M6" s="353"/>
    </row>
    <row r="7" spans="1:16" s="58" customFormat="1" ht="54" customHeight="1">
      <c r="A7" s="754" t="s">
        <v>1</v>
      </c>
      <c r="B7" s="746" t="s">
        <v>143</v>
      </c>
      <c r="C7" s="748" t="s">
        <v>171</v>
      </c>
      <c r="D7" s="742" t="s">
        <v>0</v>
      </c>
      <c r="E7" s="742" t="s">
        <v>122</v>
      </c>
      <c r="F7" s="742" t="s">
        <v>123</v>
      </c>
      <c r="G7" s="742" t="s">
        <v>124</v>
      </c>
      <c r="H7" s="742"/>
      <c r="I7" s="742" t="s">
        <v>125</v>
      </c>
      <c r="J7" s="742"/>
      <c r="K7" s="742" t="s">
        <v>126</v>
      </c>
      <c r="L7" s="742"/>
      <c r="M7" s="740" t="s">
        <v>127</v>
      </c>
    </row>
    <row r="8" spans="1:16" s="58" customFormat="1" ht="30" customHeight="1">
      <c r="A8" s="755"/>
      <c r="B8" s="747"/>
      <c r="C8" s="749"/>
      <c r="D8" s="743"/>
      <c r="E8" s="743"/>
      <c r="F8" s="743"/>
      <c r="G8" s="285" t="s">
        <v>128</v>
      </c>
      <c r="H8" s="440" t="s">
        <v>129</v>
      </c>
      <c r="I8" s="285" t="s">
        <v>128</v>
      </c>
      <c r="J8" s="440" t="s">
        <v>129</v>
      </c>
      <c r="K8" s="285" t="s">
        <v>128</v>
      </c>
      <c r="L8" s="440" t="s">
        <v>129</v>
      </c>
      <c r="M8" s="741"/>
      <c r="N8" s="59"/>
    </row>
    <row r="9" spans="1:16" s="442" customFormat="1" ht="18" customHeight="1">
      <c r="A9" s="294">
        <v>1</v>
      </c>
      <c r="B9" s="328">
        <v>2</v>
      </c>
      <c r="C9" s="173">
        <v>3</v>
      </c>
      <c r="D9" s="173">
        <v>4</v>
      </c>
      <c r="E9" s="173">
        <v>5</v>
      </c>
      <c r="F9" s="173">
        <v>6</v>
      </c>
      <c r="G9" s="173">
        <v>7</v>
      </c>
      <c r="H9" s="173">
        <v>8</v>
      </c>
      <c r="I9" s="173">
        <v>9</v>
      </c>
      <c r="J9" s="173">
        <v>10</v>
      </c>
      <c r="K9" s="173">
        <v>11</v>
      </c>
      <c r="L9" s="173">
        <v>12</v>
      </c>
      <c r="M9" s="173">
        <v>13</v>
      </c>
      <c r="N9" s="441"/>
    </row>
    <row r="10" spans="1:16" s="166" customFormat="1" ht="22.2" customHeight="1">
      <c r="A10" s="71"/>
      <c r="B10" s="392"/>
      <c r="C10" s="176" t="s">
        <v>50</v>
      </c>
      <c r="D10" s="44"/>
      <c r="E10" s="101"/>
      <c r="F10" s="108"/>
      <c r="G10" s="167"/>
      <c r="H10" s="168"/>
      <c r="I10" s="167"/>
      <c r="J10" s="168"/>
      <c r="K10" s="168"/>
      <c r="L10" s="168"/>
      <c r="M10" s="168"/>
    </row>
    <row r="11" spans="1:16" s="165" customFormat="1" ht="42" customHeight="1">
      <c r="A11" s="66">
        <v>1</v>
      </c>
      <c r="B11" s="391" t="s">
        <v>31</v>
      </c>
      <c r="C11" s="31" t="s">
        <v>153</v>
      </c>
      <c r="D11" s="66" t="s">
        <v>7</v>
      </c>
      <c r="E11" s="678"/>
      <c r="F11" s="700">
        <v>2</v>
      </c>
      <c r="G11" s="679"/>
      <c r="H11" s="401"/>
      <c r="I11" s="679"/>
      <c r="J11" s="401"/>
      <c r="K11" s="679"/>
      <c r="L11" s="679"/>
      <c r="M11" s="679"/>
    </row>
    <row r="12" spans="1:16" s="165" customFormat="1" ht="22.2" customHeight="1">
      <c r="A12" s="306"/>
      <c r="B12" s="393"/>
      <c r="C12" s="68" t="s">
        <v>8</v>
      </c>
      <c r="D12" s="122" t="s">
        <v>2</v>
      </c>
      <c r="E12" s="534">
        <v>1</v>
      </c>
      <c r="F12" s="534">
        <f>E12*F11</f>
        <v>2</v>
      </c>
      <c r="G12" s="680"/>
      <c r="H12" s="401"/>
      <c r="I12" s="534">
        <v>0</v>
      </c>
      <c r="J12" s="401">
        <f>I12*F12</f>
        <v>0</v>
      </c>
      <c r="K12" s="679"/>
      <c r="L12" s="679"/>
      <c r="M12" s="679">
        <f>H12+J12+L12</f>
        <v>0</v>
      </c>
    </row>
    <row r="13" spans="1:16" s="165" customFormat="1" ht="36" customHeight="1">
      <c r="A13" s="20"/>
      <c r="B13" s="395" t="s">
        <v>155</v>
      </c>
      <c r="C13" s="307" t="s">
        <v>154</v>
      </c>
      <c r="D13" s="20" t="s">
        <v>7</v>
      </c>
      <c r="E13" s="681">
        <v>1</v>
      </c>
      <c r="F13" s="534">
        <f>E13*F11</f>
        <v>2</v>
      </c>
      <c r="G13" s="534">
        <v>0</v>
      </c>
      <c r="H13" s="401">
        <f>G13*F13</f>
        <v>0</v>
      </c>
      <c r="I13" s="534"/>
      <c r="J13" s="401"/>
      <c r="K13" s="679"/>
      <c r="L13" s="679">
        <f>K13*F13</f>
        <v>0</v>
      </c>
      <c r="M13" s="679">
        <f>H13+J13+L13</f>
        <v>0</v>
      </c>
    </row>
    <row r="14" spans="1:16" s="165" customFormat="1" ht="22.2" customHeight="1">
      <c r="A14" s="306"/>
      <c r="B14" s="393"/>
      <c r="C14" s="68" t="s">
        <v>24</v>
      </c>
      <c r="D14" s="122" t="s">
        <v>2</v>
      </c>
      <c r="E14" s="534">
        <v>5.16</v>
      </c>
      <c r="F14" s="534">
        <f>E14*F11</f>
        <v>10.32</v>
      </c>
      <c r="G14" s="401">
        <v>0</v>
      </c>
      <c r="H14" s="401">
        <f>G14*F14</f>
        <v>0</v>
      </c>
      <c r="I14" s="534"/>
      <c r="J14" s="401"/>
      <c r="K14" s="679"/>
      <c r="L14" s="679">
        <f>K14*F14</f>
        <v>0</v>
      </c>
      <c r="M14" s="679">
        <f>H14+J14+L14</f>
        <v>0</v>
      </c>
    </row>
    <row r="15" spans="1:16" s="165" customFormat="1" ht="15" customHeight="1">
      <c r="A15" s="66"/>
      <c r="B15" s="391"/>
      <c r="C15" s="31"/>
      <c r="D15" s="66"/>
      <c r="E15" s="678"/>
      <c r="F15" s="682"/>
      <c r="G15" s="678"/>
      <c r="H15" s="683"/>
      <c r="I15" s="678"/>
      <c r="J15" s="683"/>
      <c r="K15" s="679"/>
      <c r="L15" s="679"/>
      <c r="M15" s="679"/>
    </row>
    <row r="16" spans="1:16" s="12" customFormat="1" ht="18" customHeight="1">
      <c r="A16" s="295"/>
      <c r="B16" s="329"/>
      <c r="C16" s="296" t="s">
        <v>5</v>
      </c>
      <c r="D16" s="296"/>
      <c r="E16" s="646"/>
      <c r="F16" s="646"/>
      <c r="G16" s="647"/>
      <c r="H16" s="648">
        <f>SUM(H11:H14)</f>
        <v>0</v>
      </c>
      <c r="I16" s="648"/>
      <c r="J16" s="648">
        <f>SUM(J11:J14)</f>
        <v>0</v>
      </c>
      <c r="K16" s="648"/>
      <c r="L16" s="648">
        <f>SUM(L11:L14)</f>
        <v>0</v>
      </c>
      <c r="M16" s="648">
        <f>SUM(M11:M14)</f>
        <v>0</v>
      </c>
      <c r="N16" s="112"/>
      <c r="O16" s="16"/>
      <c r="P16" s="11"/>
    </row>
    <row r="17" spans="1:14" s="8" customFormat="1" ht="41.25" customHeight="1">
      <c r="A17" s="15"/>
      <c r="B17" s="325"/>
      <c r="C17" s="2" t="s">
        <v>56</v>
      </c>
      <c r="D17" s="473">
        <v>0.03</v>
      </c>
      <c r="E17" s="684"/>
      <c r="F17" s="685"/>
      <c r="G17" s="686"/>
      <c r="H17" s="687"/>
      <c r="I17" s="687"/>
      <c r="J17" s="687"/>
      <c r="K17" s="687"/>
      <c r="L17" s="687"/>
      <c r="M17" s="688">
        <f>H16*D17</f>
        <v>0</v>
      </c>
      <c r="N17" s="76"/>
    </row>
    <row r="18" spans="1:14" s="12" customFormat="1" ht="18" customHeight="1">
      <c r="A18" s="15"/>
      <c r="B18" s="325"/>
      <c r="C18" s="10" t="s">
        <v>5</v>
      </c>
      <c r="D18" s="10"/>
      <c r="E18" s="684"/>
      <c r="F18" s="641"/>
      <c r="G18" s="641"/>
      <c r="H18" s="689"/>
      <c r="I18" s="689"/>
      <c r="J18" s="689"/>
      <c r="K18" s="689"/>
      <c r="L18" s="689"/>
      <c r="M18" s="688">
        <f>SUM(M16:M17)</f>
        <v>0</v>
      </c>
      <c r="N18" s="75"/>
    </row>
    <row r="19" spans="1:14" s="50" customFormat="1" ht="18" customHeight="1">
      <c r="A19" s="82"/>
      <c r="B19" s="327"/>
      <c r="C19" s="22" t="s">
        <v>44</v>
      </c>
      <c r="D19" s="474">
        <v>0.08</v>
      </c>
      <c r="E19" s="690"/>
      <c r="F19" s="691"/>
      <c r="G19" s="692"/>
      <c r="H19" s="693"/>
      <c r="I19" s="693"/>
      <c r="J19" s="693"/>
      <c r="K19" s="693"/>
      <c r="L19" s="693"/>
      <c r="M19" s="688">
        <f>M18*D19</f>
        <v>0</v>
      </c>
    </row>
    <row r="20" spans="1:14" s="50" customFormat="1" ht="18" customHeight="1">
      <c r="A20" s="82"/>
      <c r="B20" s="327"/>
      <c r="C20" s="21" t="s">
        <v>5</v>
      </c>
      <c r="D20" s="22"/>
      <c r="E20" s="690"/>
      <c r="F20" s="692"/>
      <c r="G20" s="692"/>
      <c r="H20" s="693"/>
      <c r="I20" s="693"/>
      <c r="J20" s="693"/>
      <c r="K20" s="693"/>
      <c r="L20" s="693"/>
      <c r="M20" s="694">
        <f>SUM(M18:M19)</f>
        <v>0</v>
      </c>
    </row>
    <row r="21" spans="1:14" s="50" customFormat="1" ht="18" customHeight="1">
      <c r="A21" s="82"/>
      <c r="B21" s="327"/>
      <c r="C21" s="2" t="s">
        <v>147</v>
      </c>
      <c r="D21" s="474">
        <v>0.08</v>
      </c>
      <c r="E21" s="690"/>
      <c r="F21" s="691"/>
      <c r="G21" s="692"/>
      <c r="H21" s="693"/>
      <c r="I21" s="693"/>
      <c r="J21" s="693"/>
      <c r="K21" s="693"/>
      <c r="L21" s="693"/>
      <c r="M21" s="694">
        <f>M20*D21</f>
        <v>0</v>
      </c>
    </row>
    <row r="22" spans="1:14" s="79" customFormat="1" ht="21" customHeight="1" thickBot="1">
      <c r="A22" s="286"/>
      <c r="B22" s="318"/>
      <c r="C22" s="287" t="s">
        <v>5</v>
      </c>
      <c r="D22" s="287"/>
      <c r="E22" s="537"/>
      <c r="F22" s="537"/>
      <c r="G22" s="695"/>
      <c r="H22" s="696"/>
      <c r="I22" s="696"/>
      <c r="J22" s="696"/>
      <c r="K22" s="696"/>
      <c r="L22" s="696"/>
      <c r="M22" s="697">
        <f>SUM(M20:M21)</f>
        <v>0</v>
      </c>
      <c r="N22" s="114"/>
    </row>
    <row r="23" spans="1:14" s="165" customFormat="1" ht="22.2" customHeight="1">
      <c r="A23" s="8"/>
      <c r="B23" s="346"/>
      <c r="C23" s="8"/>
      <c r="D23" s="13"/>
      <c r="E23" s="579"/>
      <c r="F23" s="579"/>
      <c r="G23" s="579"/>
      <c r="H23" s="579"/>
      <c r="I23" s="579"/>
      <c r="J23" s="579"/>
      <c r="K23" s="579"/>
      <c r="L23" s="579"/>
      <c r="M23" s="42"/>
    </row>
    <row r="24" spans="1:14" s="165" customFormat="1" ht="22.2" customHeight="1">
      <c r="A24" s="8"/>
      <c r="B24" s="346"/>
      <c r="C24" s="8"/>
      <c r="D24" s="13"/>
      <c r="E24" s="13"/>
      <c r="F24" s="13"/>
      <c r="G24" s="13"/>
      <c r="H24" s="13"/>
      <c r="I24" s="13"/>
      <c r="J24" s="13"/>
      <c r="K24" s="13"/>
      <c r="L24" s="13"/>
      <c r="M24" s="24"/>
    </row>
    <row r="25" spans="1:14" ht="22.2" customHeight="1">
      <c r="A25" s="8"/>
      <c r="B25" s="346"/>
      <c r="C25" s="8"/>
      <c r="D25" s="13"/>
      <c r="E25" s="13"/>
      <c r="F25" s="13"/>
      <c r="G25" s="13"/>
      <c r="H25" s="13"/>
      <c r="I25" s="13"/>
      <c r="J25" s="13"/>
      <c r="K25" s="13"/>
      <c r="L25" s="13"/>
      <c r="M25" s="24"/>
    </row>
    <row r="26" spans="1:14">
      <c r="A26" s="23"/>
      <c r="B26" s="279"/>
      <c r="C26" s="145"/>
      <c r="D26" s="28"/>
      <c r="E26" s="28"/>
      <c r="F26" s="13"/>
      <c r="G26" s="13"/>
      <c r="H26" s="13"/>
      <c r="I26" s="28"/>
      <c r="J26" s="28"/>
      <c r="K26" s="28"/>
      <c r="L26" s="28"/>
      <c r="M26" s="73"/>
    </row>
    <row r="27" spans="1:14">
      <c r="A27" s="8"/>
      <c r="B27" s="346"/>
      <c r="C27" s="13"/>
      <c r="D27" s="13"/>
      <c r="E27" s="8"/>
      <c r="F27" s="13"/>
      <c r="G27" s="8"/>
      <c r="H27" s="8"/>
      <c r="I27" s="8"/>
      <c r="J27" s="8"/>
      <c r="K27" s="67"/>
      <c r="L27" s="8"/>
      <c r="M27" s="8"/>
    </row>
    <row r="28" spans="1:14">
      <c r="A28" s="8"/>
      <c r="B28" s="346"/>
      <c r="C28" s="13"/>
      <c r="D28" s="13"/>
      <c r="E28" s="8"/>
      <c r="F28" s="13"/>
      <c r="G28" s="8"/>
      <c r="H28" s="8"/>
      <c r="I28" s="8"/>
      <c r="J28" s="8"/>
      <c r="K28" s="67"/>
      <c r="L28" s="8"/>
      <c r="M28" s="8"/>
    </row>
  </sheetData>
  <autoFilter ref="A9:M14"/>
  <mergeCells count="13">
    <mergeCell ref="A1:L1"/>
    <mergeCell ref="A3:L3"/>
    <mergeCell ref="A5:L5"/>
    <mergeCell ref="G7:H7"/>
    <mergeCell ref="I7:J7"/>
    <mergeCell ref="K7:L7"/>
    <mergeCell ref="M7:M8"/>
    <mergeCell ref="E7:E8"/>
    <mergeCell ref="F7:F8"/>
    <mergeCell ref="A7:A8"/>
    <mergeCell ref="B7:B8"/>
    <mergeCell ref="C7:C8"/>
    <mergeCell ref="D7:D8"/>
  </mergeCells>
  <pageMargins left="0" right="0" top="0.75" bottom="0.75" header="0.3" footer="0.3"/>
  <pageSetup scale="58" orientation="landscape" r:id="rId1"/>
  <headerFooter>
    <oddFooter>Page &amp;P of &amp;N</oddFooter>
  </headerFooter>
  <ignoredErrors>
    <ignoredError sqref="A28:C29 E28:M29 D28:D29 A15:A16 A10 A23:A27 A12 A13:A14" formula="1"/>
    <ignoredError sqref="J12:M12 B10:C10 E10:M10 E13:F13 E12:H12 E15:M15 B27:C27 E27:M27 I26:M26 E23:M24 D15:D16 B15:C16 F25:M25 D27 B25:B26 E11 G11:M11 D10:D12 E16:G16 I16 K16 D23:D24 B23:C24 E14:F14 H14:M14 B12:C12 B11 H13:M13 B14:C14 D13:D14" twoDigitTextYear="1" formula="1"/>
    <ignoredError sqref="N15:N16 N10:N12 N23:N27 N13:N14"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7"/>
  <sheetViews>
    <sheetView tabSelected="1" workbookViewId="0">
      <selection activeCell="C11" sqref="C11"/>
    </sheetView>
  </sheetViews>
  <sheetFormatPr defaultRowHeight="13.2"/>
  <cols>
    <col min="1" max="1" width="29.21875" bestFit="1" customWidth="1"/>
    <col min="2" max="2" width="21.109375" bestFit="1" customWidth="1"/>
  </cols>
  <sheetData>
    <row r="1" spans="1:2" s="702" customFormat="1" ht="26.4">
      <c r="A1" s="701" t="s">
        <v>339</v>
      </c>
      <c r="B1" s="702" t="s">
        <v>340</v>
      </c>
    </row>
    <row r="2" spans="1:2" s="702" customFormat="1" ht="23.4" customHeight="1">
      <c r="A2" s="702" t="s">
        <v>341</v>
      </c>
      <c r="B2" s="702" t="s">
        <v>342</v>
      </c>
    </row>
    <row r="3" spans="1:2" s="702" customFormat="1" ht="22.2" customHeight="1">
      <c r="A3" s="702" t="s">
        <v>343</v>
      </c>
      <c r="B3" s="702" t="s">
        <v>351</v>
      </c>
    </row>
    <row r="4" spans="1:2" s="702" customFormat="1" ht="39.6">
      <c r="A4" s="703" t="s">
        <v>344</v>
      </c>
      <c r="B4" s="701" t="s">
        <v>345</v>
      </c>
    </row>
    <row r="7" spans="1:2" s="704" customFormat="1" ht="16.8" customHeight="1">
      <c r="A7" s="704" t="s">
        <v>346</v>
      </c>
      <c r="B7" s="704" t="s">
        <v>347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თავფურცელ</vt:lpstr>
      <vt:lpstr>განმ.ბარათი ENG</vt:lpstr>
      <vt:lpstr>კრებსითი GEO</vt:lpstr>
      <vt:lpstr>კრებსითი ENG</vt:lpstr>
      <vt:lpstr>1-1</vt:lpstr>
      <vt:lpstr>1-2</vt:lpstr>
      <vt:lpstr>1-3</vt:lpstr>
      <vt:lpstr>1-4</vt:lpstr>
      <vt:lpstr>პირობები</vt:lpstr>
      <vt:lpstr>&amp;&amp;&amp;</vt:lpstr>
      <vt:lpstr>'1-1'!Print_Area</vt:lpstr>
      <vt:lpstr>'1-2'!Print_Area</vt:lpstr>
      <vt:lpstr>'1-3'!Print_Area</vt:lpstr>
      <vt:lpstr>'1-4'!Print_Area</vt:lpstr>
      <vt:lpstr>'განმ.ბარათი ENG'!Print_Area</vt:lpstr>
      <vt:lpstr>თავფურცელ!Print_Area</vt:lpstr>
      <vt:lpstr>'კრებსითი ENG'!Print_Area</vt:lpstr>
      <vt:lpstr>'კრებსითი GEO'!Print_Area</vt:lpstr>
      <vt:lpstr>'1-1'!Print_Titles</vt:lpstr>
      <vt:lpstr>'1-2'!Print_Titles</vt:lpstr>
      <vt:lpstr>'1-3'!Print_Titles</vt:lpstr>
      <vt:lpstr>'1-4'!Print_Titles</vt:lpstr>
    </vt:vector>
  </TitlesOfParts>
  <Company>MegaWatt.ge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BOQ</dc:title>
  <dc:creator>Alex &amp; Alex</dc:creator>
  <dc:description>893 33 15 96</dc:description>
  <cp:lastModifiedBy>Giorgi Loladze</cp:lastModifiedBy>
  <cp:lastPrinted>2021-05-10T18:25:13Z</cp:lastPrinted>
  <dcterms:created xsi:type="dcterms:W3CDTF">2004-08-24T15:11:32Z</dcterms:created>
  <dcterms:modified xsi:type="dcterms:W3CDTF">2021-05-13T14:01:16Z</dcterms:modified>
</cp:coreProperties>
</file>